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5.xml" ContentType="application/vnd.openxmlformats-officedocument.spreadsheetml.worksheet+xml"/>
  <Override PartName="/xl/chartsheets/sheet9.xml" ContentType="application/vnd.openxmlformats-officedocument.spreadsheetml.chartsheet+xml"/>
  <Override PartName="/xl/worksheets/sheet6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7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8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5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6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7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8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9.xml" ContentType="application/vnd.openxmlformats-officedocument.spreadsheetml.chartsheet+xml"/>
  <Override PartName="/xl/worksheets/sheet36.xml" ContentType="application/vnd.openxmlformats-officedocument.spreadsheetml.worksheet+xml"/>
  <Override PartName="/xl/chartsheets/sheet40.xml" ContentType="application/vnd.openxmlformats-officedocument.spreadsheetml.chartsheet+xml"/>
  <Override PartName="/xl/worksheets/sheet37.xml" ContentType="application/vnd.openxmlformats-officedocument.spreadsheetml.worksheet+xml"/>
  <Override PartName="/xl/chartsheets/sheet41.xml" ContentType="application/vnd.openxmlformats-officedocument.spreadsheetml.chart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33.xml" ContentType="application/vnd.openxmlformats-officedocument.drawingml.chart+xml"/>
  <Override PartName="/xl/drawings/drawing35.xml" ContentType="application/vnd.openxmlformats-officedocument.drawing+xml"/>
  <Override PartName="/xl/charts/chart34.xml" ContentType="application/vnd.openxmlformats-officedocument.drawingml.chart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drawings/drawing37.xml" ContentType="application/vnd.openxmlformats-officedocument.drawing+xml"/>
  <Override PartName="/xl/charts/chart36.xml" ContentType="application/vnd.openxmlformats-officedocument.drawingml.chart+xml"/>
  <Override PartName="/xl/drawings/drawing38.xml" ContentType="application/vnd.openxmlformats-officedocument.drawing+xml"/>
  <Override PartName="/xl/charts/chart37.xml" ContentType="application/vnd.openxmlformats-officedocument.drawingml.chart+xml"/>
  <Override PartName="/xl/drawings/drawing39.xml" ContentType="application/vnd.openxmlformats-officedocument.drawing+xml"/>
  <Override PartName="/xl/charts/chart38.xml" ContentType="application/vnd.openxmlformats-officedocument.drawingml.chart+xml"/>
  <Override PartName="/xl/drawings/drawing40.xml" ContentType="application/vnd.openxmlformats-officedocument.drawing+xml"/>
  <Override PartName="/xl/charts/chart39.xml" ContentType="application/vnd.openxmlformats-officedocument.drawingml.chart+xml"/>
  <Override PartName="/xl/drawings/drawing41.xml" ContentType="application/vnd.openxmlformats-officedocument.drawing+xml"/>
  <Override PartName="/xl/charts/chart40.xml" ContentType="application/vnd.openxmlformats-officedocument.drawingml.chart+xml"/>
  <Override PartName="/xl/drawings/drawing42.xml" ContentType="application/vnd.openxmlformats-officedocument.drawing+xml"/>
  <Override PartName="/xl/charts/chart41.xml" ContentType="application/vnd.openxmlformats-officedocument.drawingml.chart+xml"/>
  <Override PartName="/xl/drawings/drawing43.xml" ContentType="application/vnd.openxmlformats-officedocument.drawing+xml"/>
  <Override PartName="/xl/charts/chart42.xml" ContentType="application/vnd.openxmlformats-officedocument.drawingml.chart+xml"/>
  <Override PartName="/xl/drawings/drawing44.xml" ContentType="application/vnd.openxmlformats-officedocument.drawing+xml"/>
  <Override PartName="/xl/charts/chart43.xml" ContentType="application/vnd.openxmlformats-officedocument.drawingml.chart+xml"/>
  <Override PartName="/xl/drawings/drawing45.xml" ContentType="application/vnd.openxmlformats-officedocument.drawing+xml"/>
  <Override PartName="/xl/charts/chart44.xml" ContentType="application/vnd.openxmlformats-officedocument.drawingml.chart+xml"/>
  <Override PartName="/xl/drawings/drawing46.xml" ContentType="application/vnd.openxmlformats-officedocument.drawing+xml"/>
  <Override PartName="/xl/charts/chart45.xml" ContentType="application/vnd.openxmlformats-officedocument.drawingml.chart+xml"/>
  <Override PartName="/xl/drawings/drawing47.xml" ContentType="application/vnd.openxmlformats-officedocument.drawing+xml"/>
  <Override PartName="/xl/charts/chart46.xml" ContentType="application/vnd.openxmlformats-officedocument.drawingml.chart+xml"/>
  <Override PartName="/xl/drawings/drawing48.xml" ContentType="application/vnd.openxmlformats-officedocument.drawing+xml"/>
  <Override PartName="/xl/charts/chart47.xml" ContentType="application/vnd.openxmlformats-officedocument.drawingml.chart+xml"/>
  <Override PartName="/xl/drawings/drawing49.xml" ContentType="application/vnd.openxmlformats-officedocument.drawing+xml"/>
  <Override PartName="/xl/charts/chart48.xml" ContentType="application/vnd.openxmlformats-officedocument.drawingml.chart+xml"/>
  <Override PartName="/xl/drawings/drawing50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publishItems="1" defaultThemeVersion="124226"/>
  <bookViews>
    <workbookView xWindow="0" yWindow="7815" windowWidth="15480" windowHeight="11580" tabRatio="799" firstSheet="49" activeTab="54"/>
  </bookViews>
  <sheets>
    <sheet name="Webgraph" sheetId="91" r:id="rId1"/>
    <sheet name="Web Graph Info." sheetId="83" r:id="rId2"/>
    <sheet name="METRO VS RURAL" sheetId="67" r:id="rId3"/>
    <sheet name="2010 County vs tarsalis graph" sheetId="82" r:id="rId4"/>
    <sheet name="2010 County vs. Tarsalis" sheetId="80" r:id="rId5"/>
    <sheet name="City tarsalis 2006-2008" sheetId="98" r:id="rId6"/>
    <sheet name="City vs. tarsalis" sheetId="1" r:id="rId7"/>
    <sheet name="City Vs. Tarsalis 2010 Graph" sheetId="108" r:id="rId8"/>
    <sheet name="City vs. Tarsalis 2008 graph" sheetId="106" r:id="rId9"/>
    <sheet name="City vs. Tarsalis 2009 Graph" sheetId="105" r:id="rId10"/>
    <sheet name="City vs. Tarsalis 2007 Graph" sheetId="107" r:id="rId11"/>
    <sheet name="Edgewood" sheetId="39" r:id="rId12"/>
    <sheet name="Trap 1" sheetId="2" r:id="rId13"/>
    <sheet name="1108 41st Ave. N" sheetId="40" r:id="rId14"/>
    <sheet name="Trap 2" sheetId="34" r:id="rId15"/>
    <sheet name="101 22nd Ave. N" sheetId="41" r:id="rId16"/>
    <sheet name="Trap 3" sheetId="33" r:id="rId17"/>
    <sheet name="1319 12th St. N" sheetId="42" r:id="rId18"/>
    <sheet name="Trap 4" sheetId="32" r:id="rId19"/>
    <sheet name="GPK 1602 43rd St. NW" sheetId="43" r:id="rId20"/>
    <sheet name="Trap 5" sheetId="31" r:id="rId21"/>
    <sheet name="1029 29th St. N " sheetId="44" r:id="rId22"/>
    <sheet name="Trap 6" sheetId="30" r:id="rId23"/>
    <sheet name="Oak Grove Park" sheetId="45" r:id="rId24"/>
    <sheet name="Trap 7" sheetId="29" r:id="rId25"/>
    <sheet name="279 Prairiewood Dr. SW" sheetId="46" r:id="rId26"/>
    <sheet name="Trap 8" sheetId="28" r:id="rId27"/>
    <sheet name="1741 49th St. S" sheetId="48" r:id="rId28"/>
    <sheet name="Trap 9" sheetId="26" r:id="rId29"/>
    <sheet name="1313 16 12 St. S" sheetId="49" r:id="rId30"/>
    <sheet name="Trap 10" sheetId="25" r:id="rId31"/>
    <sheet name="Red River Zoological Society" sheetId="50" r:id="rId32"/>
    <sheet name="Trap 11" sheetId="24" r:id="rId33"/>
    <sheet name="1812 25 12 Ave. S" sheetId="51" r:id="rId34"/>
    <sheet name="Trap 12" sheetId="23" r:id="rId35"/>
    <sheet name="Fargo Country Club" sheetId="52" r:id="rId36"/>
    <sheet name="Trap 13" sheetId="22" r:id="rId37"/>
    <sheet name="2202 34 12 Ave. S" sheetId="53" r:id="rId38"/>
    <sheet name="Trap 14" sheetId="21" r:id="rId39"/>
    <sheet name="Osgood Golf Course" sheetId="54" r:id="rId40"/>
    <sheet name="Trap 15" sheetId="20" r:id="rId41"/>
    <sheet name="1529 55th Ave. S" sheetId="55" r:id="rId42"/>
    <sheet name="Trap 16" sheetId="19" r:id="rId43"/>
    <sheet name="1523 4th Ave. E" sheetId="56" r:id="rId44"/>
    <sheet name="Trap 17" sheetId="18" r:id="rId45"/>
    <sheet name="453 20th Ave. East  " sheetId="57" r:id="rId46"/>
    <sheet name="Trap 18" sheetId="17" r:id="rId47"/>
    <sheet name="1051 38 12 Ave. W  " sheetId="58" r:id="rId48"/>
    <sheet name="Trap 19" sheetId="16" r:id="rId49"/>
    <sheet name="517 2nd Ave. NW  " sheetId="59" r:id="rId50"/>
    <sheet name="Trap 20" sheetId="15" r:id="rId51"/>
    <sheet name="30 Park Drive" sheetId="60" r:id="rId52"/>
    <sheet name="Trap 21" sheetId="14" r:id="rId53"/>
    <sheet name="Harwood" sheetId="68" r:id="rId54"/>
    <sheet name="Trap 22" sheetId="13" r:id="rId55"/>
    <sheet name="Page" sheetId="69" r:id="rId56"/>
    <sheet name="Trap 23" sheetId="12" r:id="rId57"/>
    <sheet name="Arthur" sheetId="70" r:id="rId58"/>
    <sheet name="Trap 24" sheetId="11" r:id="rId59"/>
    <sheet name="Casselton" sheetId="71" r:id="rId60"/>
    <sheet name="Trap 25" sheetId="10" r:id="rId61"/>
    <sheet name="Buffalo" sheetId="72" r:id="rId62"/>
    <sheet name="Trap 26" sheetId="9" r:id="rId63"/>
    <sheet name="Alice" sheetId="73" r:id="rId64"/>
    <sheet name="Trap 27" sheetId="8" r:id="rId65"/>
    <sheet name="Leonard" sheetId="74" r:id="rId66"/>
    <sheet name="Trap 28" sheetId="7" r:id="rId67"/>
    <sheet name="Kindred" sheetId="75" r:id="rId68"/>
    <sheet name="Trap 29" sheetId="5" r:id="rId69"/>
    <sheet name="Horace" sheetId="87" r:id="rId70"/>
    <sheet name="Trap 30" sheetId="36" r:id="rId71"/>
    <sheet name="Hunter" sheetId="89" r:id="rId72"/>
    <sheet name="Trap 31" sheetId="35" r:id="rId73"/>
    <sheet name="Gardner" sheetId="88" r:id="rId74"/>
    <sheet name="Trap 32" sheetId="78" r:id="rId75"/>
    <sheet name="Erie" sheetId="92" r:id="rId76"/>
    <sheet name="Trap 33" sheetId="93" r:id="rId77"/>
    <sheet name="Mapleton" sheetId="94" r:id="rId78"/>
    <sheet name="Trap 34" sheetId="96" r:id="rId79"/>
    <sheet name="Bakke" sheetId="99" r:id="rId80"/>
    <sheet name="Trap 35" sheetId="100" r:id="rId81"/>
    <sheet name="Reiles Acres" sheetId="111" r:id="rId82"/>
    <sheet name="Trap 36" sheetId="112" r:id="rId83"/>
    <sheet name="Aquarius Dr, Round Hill" sheetId="113" r:id="rId84"/>
    <sheet name="Trap 37" sheetId="114" r:id="rId85"/>
    <sheet name="N S W Fargo Aves." sheetId="109" r:id="rId86"/>
    <sheet name="Old webgraph" sheetId="110" r:id="rId87"/>
    <sheet name="All Graphs City " sheetId="115" r:id="rId88"/>
  </sheets>
  <calcPr calcId="145621"/>
</workbook>
</file>

<file path=xl/calcChain.xml><?xml version="1.0" encoding="utf-8"?>
<calcChain xmlns="http://schemas.openxmlformats.org/spreadsheetml/2006/main">
  <c r="T22" i="83" l="1"/>
  <c r="T23" i="83"/>
  <c r="T24" i="83"/>
  <c r="T25" i="83"/>
  <c r="T26" i="83"/>
  <c r="T27" i="83"/>
  <c r="T28" i="83"/>
  <c r="T29" i="83"/>
  <c r="T30" i="83"/>
  <c r="T31" i="83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84" i="83"/>
  <c r="T85" i="83"/>
  <c r="T86" i="83"/>
  <c r="T87" i="83"/>
  <c r="T88" i="83"/>
  <c r="T89" i="83"/>
  <c r="T90" i="83"/>
  <c r="T91" i="83"/>
  <c r="T92" i="83"/>
  <c r="T93" i="83"/>
  <c r="T94" i="83"/>
  <c r="T95" i="83"/>
  <c r="T96" i="83"/>
  <c r="T97" i="83"/>
  <c r="T98" i="83"/>
  <c r="T99" i="83"/>
  <c r="T100" i="83"/>
  <c r="T101" i="83"/>
  <c r="T102" i="83"/>
  <c r="T103" i="83"/>
  <c r="T104" i="83"/>
  <c r="T105" i="83"/>
  <c r="F106" i="83"/>
  <c r="I106" i="83"/>
  <c r="J106" i="83"/>
  <c r="T107" i="83"/>
  <c r="T108" i="83"/>
  <c r="T109" i="83"/>
  <c r="T110" i="83"/>
  <c r="T111" i="83"/>
  <c r="T112" i="83"/>
  <c r="T113" i="83"/>
  <c r="T114" i="83"/>
  <c r="T115" i="83"/>
  <c r="T116" i="83"/>
  <c r="T117" i="83"/>
  <c r="T118" i="83"/>
  <c r="T119" i="83"/>
  <c r="T120" i="83"/>
  <c r="T121" i="83"/>
  <c r="T122" i="83"/>
  <c r="T123" i="83"/>
  <c r="T124" i="83"/>
  <c r="T125" i="83"/>
  <c r="T126" i="83"/>
  <c r="T127" i="83"/>
  <c r="T128" i="83"/>
  <c r="T129" i="83"/>
  <c r="T130" i="83"/>
  <c r="T131" i="83"/>
  <c r="T132" i="83"/>
  <c r="T133" i="83"/>
  <c r="T134" i="83"/>
  <c r="T135" i="83"/>
  <c r="T136" i="83"/>
  <c r="T137" i="83"/>
  <c r="T138" i="83"/>
  <c r="T139" i="83"/>
  <c r="T140" i="83"/>
  <c r="T141" i="83"/>
  <c r="T142" i="83"/>
  <c r="T143" i="83"/>
  <c r="T144" i="83"/>
  <c r="T145" i="83"/>
  <c r="T146" i="83"/>
  <c r="T147" i="83"/>
  <c r="T148" i="83"/>
  <c r="T149" i="83"/>
  <c r="T150" i="83"/>
  <c r="T151" i="83"/>
  <c r="A152" i="83"/>
  <c r="G2" i="80"/>
  <c r="K2" i="80" s="1"/>
  <c r="G3" i="80"/>
  <c r="K3" i="80" s="1"/>
  <c r="G4" i="80"/>
  <c r="K4" i="80" s="1"/>
  <c r="G5" i="80"/>
  <c r="K5" i="80"/>
  <c r="G6" i="80"/>
  <c r="K6" i="80" s="1"/>
  <c r="G7" i="80"/>
  <c r="G8" i="80"/>
  <c r="K8" i="80"/>
  <c r="K9" i="80"/>
  <c r="K10" i="80"/>
  <c r="K11" i="80"/>
  <c r="K12" i="80"/>
  <c r="G13" i="80"/>
  <c r="K13" i="80" s="1"/>
  <c r="G14" i="80"/>
  <c r="K14" i="80"/>
  <c r="G15" i="80"/>
  <c r="G16" i="80"/>
  <c r="K16" i="80" s="1"/>
  <c r="G17" i="80"/>
  <c r="K17" i="80" s="1"/>
  <c r="G18" i="80"/>
  <c r="K18" i="80" s="1"/>
  <c r="G19" i="80"/>
  <c r="K19" i="80" s="1"/>
  <c r="G20" i="80"/>
  <c r="K20" i="80" s="1"/>
  <c r="G21" i="80"/>
  <c r="K21" i="80" s="1"/>
  <c r="G22" i="80"/>
  <c r="K22" i="80"/>
  <c r="G23" i="80"/>
  <c r="K23" i="80"/>
  <c r="G24" i="80"/>
  <c r="K24" i="80" s="1"/>
  <c r="G25" i="80"/>
  <c r="K25" i="80"/>
  <c r="G26" i="80"/>
  <c r="K26" i="80"/>
  <c r="G27" i="80"/>
  <c r="K27" i="80"/>
  <c r="G28" i="80"/>
  <c r="K28" i="80" s="1"/>
  <c r="G29" i="80"/>
  <c r="K29" i="80" s="1"/>
  <c r="G30" i="80"/>
  <c r="K30" i="80" s="1"/>
  <c r="G31" i="80"/>
  <c r="K31" i="80" s="1"/>
  <c r="G32" i="80"/>
  <c r="K32" i="80" s="1"/>
  <c r="G33" i="80"/>
  <c r="K33" i="80" s="1"/>
  <c r="G34" i="80"/>
  <c r="K34" i="80" s="1"/>
  <c r="G35" i="80"/>
  <c r="K35" i="80" s="1"/>
  <c r="G36" i="80"/>
  <c r="K36" i="80"/>
  <c r="G37" i="80"/>
  <c r="K37" i="80"/>
  <c r="G38" i="80"/>
  <c r="K38" i="80"/>
  <c r="G39" i="80"/>
  <c r="K39" i="80" s="1"/>
  <c r="G40" i="80"/>
  <c r="K40" i="80"/>
  <c r="G41" i="80"/>
  <c r="K41" i="80"/>
  <c r="G42" i="80"/>
  <c r="K42" i="80"/>
  <c r="G43" i="80"/>
  <c r="K43" i="80" s="1"/>
  <c r="G44" i="80"/>
  <c r="K44" i="80" s="1"/>
  <c r="G45" i="80"/>
  <c r="K45" i="80" s="1"/>
  <c r="G46" i="80"/>
  <c r="K46" i="80" s="1"/>
  <c r="G47" i="80"/>
  <c r="K47" i="80" s="1"/>
  <c r="G48" i="80"/>
  <c r="K48" i="80" s="1"/>
  <c r="G49" i="80"/>
  <c r="K49" i="80" s="1"/>
  <c r="N49" i="80"/>
  <c r="G50" i="80"/>
  <c r="K50" i="80" s="1"/>
  <c r="G51" i="80"/>
  <c r="K51" i="80"/>
  <c r="G52" i="80"/>
  <c r="K52" i="80" s="1"/>
  <c r="G53" i="80"/>
  <c r="K53" i="80"/>
  <c r="G54" i="80"/>
  <c r="K54" i="80" s="1"/>
  <c r="G55" i="80"/>
  <c r="K55" i="80"/>
  <c r="G56" i="80"/>
  <c r="K56" i="80"/>
  <c r="G57" i="80"/>
  <c r="K57" i="80" s="1"/>
  <c r="G58" i="80"/>
  <c r="K58" i="80" s="1"/>
  <c r="G59" i="80"/>
  <c r="K59" i="80" s="1"/>
  <c r="G60" i="80"/>
  <c r="K60" i="80" s="1"/>
  <c r="G61" i="80"/>
  <c r="K61" i="80" s="1"/>
  <c r="G62" i="80"/>
  <c r="K62" i="80" s="1"/>
  <c r="G63" i="80"/>
  <c r="K63" i="80" s="1"/>
  <c r="N63" i="80"/>
  <c r="G64" i="80"/>
  <c r="K64" i="80"/>
  <c r="G65" i="80"/>
  <c r="K65" i="80" s="1"/>
  <c r="G66" i="80"/>
  <c r="K66" i="80"/>
  <c r="G67" i="80"/>
  <c r="K67" i="80" s="1"/>
  <c r="G68" i="80"/>
  <c r="K68" i="80"/>
  <c r="G69" i="80"/>
  <c r="K69" i="80" s="1"/>
  <c r="G70" i="80"/>
  <c r="K70" i="80"/>
  <c r="G71" i="80"/>
  <c r="G72" i="80"/>
  <c r="K72" i="80" s="1"/>
  <c r="G73" i="80"/>
  <c r="K73" i="80" s="1"/>
  <c r="G74" i="80"/>
  <c r="K74" i="80" s="1"/>
  <c r="G75" i="80"/>
  <c r="K75" i="80" s="1"/>
  <c r="G76" i="80"/>
  <c r="K76" i="80" s="1"/>
  <c r="G77" i="80"/>
  <c r="K77" i="80" s="1"/>
  <c r="G78" i="80"/>
  <c r="K78" i="80"/>
  <c r="G79" i="80"/>
  <c r="K79" i="80"/>
  <c r="G80" i="80"/>
  <c r="K80" i="80" s="1"/>
  <c r="G81" i="80"/>
  <c r="K81" i="80"/>
  <c r="G82" i="80"/>
  <c r="K82" i="80" s="1"/>
  <c r="G83" i="80"/>
  <c r="K83" i="80"/>
  <c r="G84" i="80"/>
  <c r="K84" i="80" s="1"/>
  <c r="G85" i="80"/>
  <c r="K85" i="80" s="1"/>
  <c r="G86" i="80"/>
  <c r="K86" i="80" s="1"/>
  <c r="G87" i="80"/>
  <c r="K87" i="80" s="1"/>
  <c r="G88" i="80"/>
  <c r="K88" i="80" s="1"/>
  <c r="G89" i="80"/>
  <c r="K89" i="80" s="1"/>
  <c r="G90" i="80"/>
  <c r="K90" i="80" s="1"/>
  <c r="G91" i="80"/>
  <c r="K91" i="80" s="1"/>
  <c r="G92" i="80"/>
  <c r="K92" i="80"/>
  <c r="G93" i="80"/>
  <c r="K93" i="80"/>
  <c r="G94" i="80"/>
  <c r="K94" i="80"/>
  <c r="G95" i="80"/>
  <c r="K95" i="80" s="1"/>
  <c r="G96" i="80"/>
  <c r="K96" i="80"/>
  <c r="G97" i="80"/>
  <c r="K97" i="80" s="1"/>
  <c r="G98" i="80"/>
  <c r="K98" i="80"/>
  <c r="G99" i="80"/>
  <c r="K99" i="80" s="1"/>
  <c r="G100" i="80"/>
  <c r="K100" i="80" s="1"/>
  <c r="G101" i="80"/>
  <c r="K101" i="80" s="1"/>
  <c r="G102" i="80"/>
  <c r="K102" i="80" s="1"/>
  <c r="G103" i="80"/>
  <c r="K103" i="80" s="1"/>
  <c r="G104" i="80"/>
  <c r="K104" i="80" s="1"/>
  <c r="G105" i="80"/>
  <c r="K105" i="80" s="1"/>
  <c r="G106" i="80"/>
  <c r="K106" i="80" s="1"/>
  <c r="G107" i="80"/>
  <c r="K107" i="80"/>
  <c r="G108" i="80"/>
  <c r="K108" i="80"/>
  <c r="G109" i="80"/>
  <c r="K109" i="80"/>
  <c r="G110" i="80"/>
  <c r="K110" i="80" s="1"/>
  <c r="G111" i="80"/>
  <c r="K111" i="80"/>
  <c r="G112" i="80"/>
  <c r="K112" i="80" s="1"/>
  <c r="G113" i="80"/>
  <c r="K113" i="80" s="1"/>
  <c r="G114" i="80"/>
  <c r="K114" i="80" s="1"/>
  <c r="G115" i="80"/>
  <c r="K115" i="80" s="1"/>
  <c r="G116" i="80"/>
  <c r="L9" i="1"/>
  <c r="X9" i="1" s="1"/>
  <c r="Q9" i="1"/>
  <c r="V9" i="1"/>
  <c r="W9" i="1"/>
  <c r="L10" i="1"/>
  <c r="X10" i="1" s="1"/>
  <c r="M10" i="1"/>
  <c r="W10" i="1" s="1"/>
  <c r="Q10" i="1"/>
  <c r="V10" i="1"/>
  <c r="L11" i="1"/>
  <c r="X11" i="1" s="1"/>
  <c r="M11" i="1"/>
  <c r="W11" i="1" s="1"/>
  <c r="Q11" i="1"/>
  <c r="V11" i="1"/>
  <c r="L12" i="1"/>
  <c r="X12" i="1" s="1"/>
  <c r="M12" i="1"/>
  <c r="W12" i="1" s="1"/>
  <c r="Q12" i="1"/>
  <c r="V12" i="1"/>
  <c r="L13" i="1"/>
  <c r="X13" i="1" s="1"/>
  <c r="M13" i="1"/>
  <c r="W13" i="1" s="1"/>
  <c r="Q13" i="1"/>
  <c r="V13" i="1"/>
  <c r="L14" i="1"/>
  <c r="X14" i="1" s="1"/>
  <c r="M14" i="1"/>
  <c r="W14" i="1" s="1"/>
  <c r="Q14" i="1"/>
  <c r="V14" i="1"/>
  <c r="L15" i="1"/>
  <c r="X15" i="1" s="1"/>
  <c r="M15" i="1"/>
  <c r="Q15" i="1"/>
  <c r="V15" i="1"/>
  <c r="W15" i="1"/>
  <c r="L16" i="1"/>
  <c r="X16" i="1" s="1"/>
  <c r="M16" i="1"/>
  <c r="W16" i="1" s="1"/>
  <c r="Q16" i="1"/>
  <c r="V16" i="1"/>
  <c r="L17" i="1"/>
  <c r="X17" i="1" s="1"/>
  <c r="M17" i="1"/>
  <c r="W17" i="1" s="1"/>
  <c r="Q17" i="1"/>
  <c r="V17" i="1"/>
  <c r="L18" i="1"/>
  <c r="X18" i="1" s="1"/>
  <c r="M18" i="1"/>
  <c r="W18" i="1" s="1"/>
  <c r="Q18" i="1"/>
  <c r="V18" i="1"/>
  <c r="L19" i="1"/>
  <c r="X19" i="1" s="1"/>
  <c r="M19" i="1"/>
  <c r="Q19" i="1"/>
  <c r="V19" i="1"/>
  <c r="W19" i="1"/>
  <c r="L20" i="1"/>
  <c r="X20" i="1" s="1"/>
  <c r="M20" i="1"/>
  <c r="W20" i="1" s="1"/>
  <c r="Q20" i="1"/>
  <c r="V20" i="1"/>
  <c r="L21" i="1"/>
  <c r="X21" i="1" s="1"/>
  <c r="M21" i="1"/>
  <c r="Q21" i="1"/>
  <c r="V21" i="1"/>
  <c r="W21" i="1"/>
  <c r="L22" i="1"/>
  <c r="X22" i="1" s="1"/>
  <c r="M22" i="1"/>
  <c r="W22" i="1" s="1"/>
  <c r="Q22" i="1"/>
  <c r="V22" i="1"/>
  <c r="L23" i="1"/>
  <c r="Q23" i="1"/>
  <c r="V23" i="1"/>
  <c r="W23" i="1"/>
  <c r="X23" i="1"/>
  <c r="Q24" i="1"/>
  <c r="V24" i="1"/>
  <c r="W24" i="1"/>
  <c r="X24" i="1"/>
  <c r="Q25" i="1"/>
  <c r="V25" i="1"/>
  <c r="W25" i="1"/>
  <c r="X25" i="1"/>
  <c r="Q26" i="1"/>
  <c r="V26" i="1"/>
  <c r="W26" i="1"/>
  <c r="X26" i="1"/>
  <c r="Q27" i="1"/>
  <c r="V27" i="1"/>
  <c r="W27" i="1"/>
  <c r="X27" i="1"/>
  <c r="Q28" i="1"/>
  <c r="U28" i="1"/>
  <c r="V28" i="1"/>
  <c r="W28" i="1"/>
  <c r="X28" i="1"/>
  <c r="M29" i="1"/>
  <c r="Q29" i="1"/>
  <c r="U29" i="1"/>
  <c r="V29" i="1"/>
  <c r="W29" i="1"/>
  <c r="X29" i="1"/>
  <c r="M30" i="1"/>
  <c r="Q30" i="1"/>
  <c r="U30" i="1"/>
  <c r="V30" i="1"/>
  <c r="W30" i="1"/>
  <c r="X30" i="1"/>
  <c r="L31" i="1"/>
  <c r="X31" i="1" s="1"/>
  <c r="Q31" i="1"/>
  <c r="U31" i="1"/>
  <c r="V31" i="1"/>
  <c r="W31" i="1"/>
  <c r="L32" i="1"/>
  <c r="X32" i="1" s="1"/>
  <c r="M32" i="1"/>
  <c r="W32" i="1" s="1"/>
  <c r="Q32" i="1"/>
  <c r="U32" i="1"/>
  <c r="V32" i="1"/>
  <c r="L33" i="1"/>
  <c r="X33" i="1" s="1"/>
  <c r="Q33" i="1"/>
  <c r="U33" i="1"/>
  <c r="V33" i="1"/>
  <c r="W33" i="1"/>
  <c r="L34" i="1"/>
  <c r="X34" i="1" s="1"/>
  <c r="Q34" i="1"/>
  <c r="U34" i="1"/>
  <c r="V34" i="1"/>
  <c r="W34" i="1"/>
  <c r="L35" i="1"/>
  <c r="X35" i="1" s="1"/>
  <c r="Q35" i="1"/>
  <c r="U35" i="1"/>
  <c r="V35" i="1"/>
  <c r="W35" i="1"/>
  <c r="L36" i="1"/>
  <c r="X36" i="1" s="1"/>
  <c r="Q36" i="1"/>
  <c r="U36" i="1"/>
  <c r="V36" i="1"/>
  <c r="W36" i="1"/>
  <c r="G37" i="1"/>
  <c r="L37" i="1"/>
  <c r="V37" i="1"/>
  <c r="W37" i="1"/>
  <c r="X37" i="1"/>
  <c r="G38" i="1"/>
  <c r="Q38" i="1" s="1"/>
  <c r="L38" i="1"/>
  <c r="X38" i="1" s="1"/>
  <c r="M38" i="1"/>
  <c r="W38" i="1" s="1"/>
  <c r="V38" i="1"/>
  <c r="G39" i="1"/>
  <c r="U39" i="1" s="1"/>
  <c r="L39" i="1"/>
  <c r="Q39" i="1"/>
  <c r="V39" i="1"/>
  <c r="W39" i="1"/>
  <c r="X39" i="1"/>
  <c r="G40" i="1"/>
  <c r="Q40" i="1" s="1"/>
  <c r="L40" i="1"/>
  <c r="X40" i="1" s="1"/>
  <c r="V40" i="1"/>
  <c r="W40" i="1"/>
  <c r="G41" i="1"/>
  <c r="U41" i="1" s="1"/>
  <c r="L41" i="1"/>
  <c r="X41" i="1" s="1"/>
  <c r="Q41" i="1"/>
  <c r="V41" i="1"/>
  <c r="W41" i="1"/>
  <c r="G42" i="1"/>
  <c r="Q42" i="1" s="1"/>
  <c r="L42" i="1"/>
  <c r="X42" i="1" s="1"/>
  <c r="U42" i="1"/>
  <c r="V42" i="1"/>
  <c r="W42" i="1"/>
  <c r="G43" i="1"/>
  <c r="U43" i="1" s="1"/>
  <c r="L43" i="1"/>
  <c r="Q43" i="1"/>
  <c r="V43" i="1"/>
  <c r="W43" i="1"/>
  <c r="X43" i="1"/>
  <c r="G44" i="1"/>
  <c r="Q44" i="1" s="1"/>
  <c r="L44" i="1"/>
  <c r="X44" i="1" s="1"/>
  <c r="U44" i="1"/>
  <c r="V44" i="1"/>
  <c r="W44" i="1"/>
  <c r="G45" i="1"/>
  <c r="U45" i="1" s="1"/>
  <c r="L45" i="1"/>
  <c r="X45" i="1" s="1"/>
  <c r="Q45" i="1"/>
  <c r="V45" i="1"/>
  <c r="W45" i="1"/>
  <c r="G46" i="1"/>
  <c r="Q46" i="1" s="1"/>
  <c r="L46" i="1"/>
  <c r="X46" i="1" s="1"/>
  <c r="U46" i="1"/>
  <c r="V46" i="1"/>
  <c r="W46" i="1"/>
  <c r="G47" i="1"/>
  <c r="U47" i="1" s="1"/>
  <c r="L47" i="1"/>
  <c r="Q47" i="1"/>
  <c r="V47" i="1"/>
  <c r="W47" i="1"/>
  <c r="X47" i="1"/>
  <c r="G48" i="1"/>
  <c r="Q48" i="1" s="1"/>
  <c r="L48" i="1"/>
  <c r="X48" i="1" s="1"/>
  <c r="U48" i="1"/>
  <c r="V48" i="1"/>
  <c r="W48" i="1"/>
  <c r="G49" i="1"/>
  <c r="U49" i="1" s="1"/>
  <c r="L49" i="1"/>
  <c r="X49" i="1" s="1"/>
  <c r="Q49" i="1"/>
  <c r="V49" i="1"/>
  <c r="W49" i="1"/>
  <c r="G50" i="1"/>
  <c r="L50" i="1"/>
  <c r="X50" i="1" s="1"/>
  <c r="V50" i="1"/>
  <c r="W50" i="1"/>
  <c r="G51" i="1"/>
  <c r="U51" i="1" s="1"/>
  <c r="L51" i="1"/>
  <c r="Q51" i="1"/>
  <c r="V51" i="1"/>
  <c r="W51" i="1"/>
  <c r="X51" i="1"/>
  <c r="G52" i="1"/>
  <c r="Q52" i="1" s="1"/>
  <c r="L52" i="1"/>
  <c r="X52" i="1" s="1"/>
  <c r="U52" i="1"/>
  <c r="V52" i="1"/>
  <c r="W52" i="1"/>
  <c r="G53" i="1"/>
  <c r="Q53" i="1" s="1"/>
  <c r="U53" i="1"/>
  <c r="V53" i="1"/>
  <c r="W53" i="1"/>
  <c r="X53" i="1"/>
  <c r="G54" i="1"/>
  <c r="Q54" i="1" s="1"/>
  <c r="V54" i="1"/>
  <c r="W54" i="1"/>
  <c r="X54" i="1"/>
  <c r="G55" i="1"/>
  <c r="V55" i="1"/>
  <c r="W55" i="1"/>
  <c r="X55" i="1"/>
  <c r="Q56" i="1"/>
  <c r="U56" i="1"/>
  <c r="V56" i="1"/>
  <c r="W56" i="1"/>
  <c r="X56" i="1"/>
  <c r="G57" i="1"/>
  <c r="Q57" i="1" s="1"/>
  <c r="U57" i="1"/>
  <c r="V57" i="1"/>
  <c r="W57" i="1"/>
  <c r="X57" i="1"/>
  <c r="G58" i="1"/>
  <c r="V58" i="1"/>
  <c r="W58" i="1"/>
  <c r="X58" i="1"/>
  <c r="G59" i="1"/>
  <c r="Q59" i="1" s="1"/>
  <c r="U59" i="1"/>
  <c r="V59" i="1"/>
  <c r="W59" i="1"/>
  <c r="X59" i="1"/>
  <c r="G60" i="1"/>
  <c r="Q60" i="1"/>
  <c r="U60" i="1"/>
  <c r="V60" i="1"/>
  <c r="W60" i="1"/>
  <c r="X60" i="1"/>
  <c r="G61" i="1"/>
  <c r="Q61" i="1" s="1"/>
  <c r="U61" i="1"/>
  <c r="V61" i="1"/>
  <c r="W61" i="1"/>
  <c r="X61" i="1"/>
  <c r="G62" i="1"/>
  <c r="V62" i="1"/>
  <c r="W62" i="1"/>
  <c r="X62" i="1"/>
  <c r="G63" i="1"/>
  <c r="Q63" i="1" s="1"/>
  <c r="U63" i="1"/>
  <c r="V63" i="1"/>
  <c r="W63" i="1"/>
  <c r="X63" i="1"/>
  <c r="G64" i="1"/>
  <c r="Q64" i="1"/>
  <c r="U64" i="1"/>
  <c r="V64" i="1"/>
  <c r="W64" i="1"/>
  <c r="X64" i="1"/>
  <c r="G65" i="1"/>
  <c r="Q65" i="1" s="1"/>
  <c r="U65" i="1"/>
  <c r="V65" i="1"/>
  <c r="W65" i="1"/>
  <c r="X65" i="1"/>
  <c r="G66" i="1"/>
  <c r="V66" i="1"/>
  <c r="W66" i="1"/>
  <c r="X66" i="1"/>
  <c r="G67" i="1"/>
  <c r="Q67" i="1" s="1"/>
  <c r="U67" i="1"/>
  <c r="V67" i="1"/>
  <c r="W67" i="1"/>
  <c r="X67" i="1"/>
  <c r="G68" i="1"/>
  <c r="Q68" i="1"/>
  <c r="U68" i="1"/>
  <c r="V68" i="1"/>
  <c r="W68" i="1"/>
  <c r="X68" i="1"/>
  <c r="G69" i="1"/>
  <c r="Q69" i="1" s="1"/>
  <c r="U69" i="1"/>
  <c r="V69" i="1"/>
  <c r="W69" i="1"/>
  <c r="X69" i="1"/>
  <c r="G70" i="1"/>
  <c r="V70" i="1"/>
  <c r="W70" i="1"/>
  <c r="X70" i="1"/>
  <c r="G71" i="1"/>
  <c r="Q71" i="1" s="1"/>
  <c r="U71" i="1"/>
  <c r="V71" i="1"/>
  <c r="W71" i="1"/>
  <c r="X71" i="1"/>
  <c r="G72" i="1"/>
  <c r="Q72" i="1"/>
  <c r="U72" i="1"/>
  <c r="V72" i="1"/>
  <c r="W72" i="1"/>
  <c r="X72" i="1"/>
  <c r="G73" i="1"/>
  <c r="Q73" i="1" s="1"/>
  <c r="U73" i="1"/>
  <c r="V73" i="1"/>
  <c r="W73" i="1"/>
  <c r="X73" i="1"/>
  <c r="G74" i="1"/>
  <c r="V74" i="1"/>
  <c r="W74" i="1"/>
  <c r="X74" i="1"/>
  <c r="G75" i="1"/>
  <c r="Q75" i="1" s="1"/>
  <c r="U75" i="1"/>
  <c r="V75" i="1"/>
  <c r="W75" i="1"/>
  <c r="X75" i="1"/>
  <c r="G76" i="1"/>
  <c r="Q76" i="1"/>
  <c r="U76" i="1"/>
  <c r="V76" i="1"/>
  <c r="W76" i="1"/>
  <c r="X76" i="1"/>
  <c r="G77" i="1"/>
  <c r="Q77" i="1" s="1"/>
  <c r="U77" i="1"/>
  <c r="V77" i="1"/>
  <c r="W77" i="1"/>
  <c r="X77" i="1"/>
  <c r="G78" i="1"/>
  <c r="V78" i="1"/>
  <c r="W78" i="1"/>
  <c r="X78" i="1"/>
  <c r="G79" i="1"/>
  <c r="Q79" i="1" s="1"/>
  <c r="U79" i="1"/>
  <c r="V79" i="1"/>
  <c r="W79" i="1"/>
  <c r="X79" i="1"/>
  <c r="G80" i="1"/>
  <c r="Q80" i="1"/>
  <c r="U80" i="1"/>
  <c r="V80" i="1"/>
  <c r="W80" i="1"/>
  <c r="X80" i="1"/>
  <c r="G81" i="1"/>
  <c r="Q81" i="1" s="1"/>
  <c r="V81" i="1"/>
  <c r="W81" i="1"/>
  <c r="X81" i="1"/>
  <c r="G82" i="1"/>
  <c r="V82" i="1"/>
  <c r="W82" i="1"/>
  <c r="X82" i="1"/>
  <c r="G83" i="1"/>
  <c r="Q83" i="1" s="1"/>
  <c r="V83" i="1"/>
  <c r="W83" i="1"/>
  <c r="X83" i="1"/>
  <c r="G84" i="1"/>
  <c r="Q84" i="1"/>
  <c r="U84" i="1"/>
  <c r="V84" i="1"/>
  <c r="W84" i="1"/>
  <c r="X84" i="1"/>
  <c r="G85" i="1"/>
  <c r="Q85" i="1" s="1"/>
  <c r="V85" i="1"/>
  <c r="W85" i="1"/>
  <c r="X85" i="1"/>
  <c r="G86" i="1"/>
  <c r="V86" i="1"/>
  <c r="W86" i="1"/>
  <c r="X86" i="1"/>
  <c r="G87" i="1"/>
  <c r="Q87" i="1" s="1"/>
  <c r="U87" i="1"/>
  <c r="V87" i="1"/>
  <c r="W87" i="1"/>
  <c r="X87" i="1"/>
  <c r="G88" i="1"/>
  <c r="Q88" i="1"/>
  <c r="U88" i="1"/>
  <c r="V88" i="1"/>
  <c r="W88" i="1"/>
  <c r="X88" i="1"/>
  <c r="G89" i="1"/>
  <c r="Q89" i="1" s="1"/>
  <c r="V89" i="1"/>
  <c r="W89" i="1"/>
  <c r="X89" i="1"/>
  <c r="G90" i="1"/>
  <c r="V90" i="1"/>
  <c r="W90" i="1"/>
  <c r="X90" i="1"/>
  <c r="G91" i="1"/>
  <c r="V91" i="1"/>
  <c r="W91" i="1"/>
  <c r="X91" i="1"/>
  <c r="G92" i="1"/>
  <c r="Q92" i="1" s="1"/>
  <c r="U92" i="1"/>
  <c r="V92" i="1"/>
  <c r="W92" i="1"/>
  <c r="X92" i="1"/>
  <c r="G93" i="1"/>
  <c r="Q93" i="1" s="1"/>
  <c r="V93" i="1"/>
  <c r="W93" i="1"/>
  <c r="X93" i="1"/>
  <c r="G94" i="1"/>
  <c r="Q94" i="1" s="1"/>
  <c r="U94" i="1"/>
  <c r="V94" i="1"/>
  <c r="W94" i="1"/>
  <c r="X94" i="1"/>
  <c r="G95" i="1"/>
  <c r="Q95" i="1" s="1"/>
  <c r="V95" i="1"/>
  <c r="W95" i="1"/>
  <c r="X95" i="1"/>
  <c r="G96" i="1"/>
  <c r="V96" i="1"/>
  <c r="W96" i="1"/>
  <c r="X96" i="1"/>
  <c r="G97" i="1"/>
  <c r="Q97" i="1" s="1"/>
  <c r="V97" i="1"/>
  <c r="W97" i="1"/>
  <c r="X97" i="1"/>
  <c r="G98" i="1"/>
  <c r="Q98" i="1" s="1"/>
  <c r="U98" i="1"/>
  <c r="V98" i="1"/>
  <c r="W98" i="1"/>
  <c r="X98" i="1"/>
  <c r="G99" i="1"/>
  <c r="Q99" i="1" s="1"/>
  <c r="V99" i="1"/>
  <c r="W99" i="1"/>
  <c r="X99" i="1"/>
  <c r="G100" i="1"/>
  <c r="V100" i="1"/>
  <c r="W100" i="1"/>
  <c r="X100" i="1"/>
  <c r="G101" i="1"/>
  <c r="Q101" i="1" s="1"/>
  <c r="V101" i="1"/>
  <c r="W101" i="1"/>
  <c r="X101" i="1"/>
  <c r="G102" i="1"/>
  <c r="Q102" i="1" s="1"/>
  <c r="U102" i="1"/>
  <c r="V102" i="1"/>
  <c r="W102" i="1"/>
  <c r="X102" i="1"/>
  <c r="G103" i="1"/>
  <c r="Q103" i="1" s="1"/>
  <c r="V103" i="1"/>
  <c r="W103" i="1"/>
  <c r="X103" i="1"/>
  <c r="G104" i="1"/>
  <c r="Q104" i="1" s="1"/>
  <c r="V104" i="1"/>
  <c r="W104" i="1"/>
  <c r="X104" i="1"/>
  <c r="Q105" i="1"/>
  <c r="U105" i="1"/>
  <c r="V105" i="1"/>
  <c r="W105" i="1"/>
  <c r="X105" i="1"/>
  <c r="Q106" i="1"/>
  <c r="U106" i="1"/>
  <c r="V106" i="1"/>
  <c r="W106" i="1"/>
  <c r="X106" i="1"/>
  <c r="Q107" i="1"/>
  <c r="U107" i="1"/>
  <c r="V107" i="1"/>
  <c r="W107" i="1"/>
  <c r="X107" i="1"/>
  <c r="G108" i="1"/>
  <c r="Q108" i="1" s="1"/>
  <c r="U108" i="1"/>
  <c r="V108" i="1"/>
  <c r="W108" i="1"/>
  <c r="X108" i="1"/>
  <c r="G109" i="1"/>
  <c r="Q109" i="1"/>
  <c r="U109" i="1"/>
  <c r="V109" i="1"/>
  <c r="W109" i="1"/>
  <c r="X109" i="1"/>
  <c r="G110" i="1"/>
  <c r="Q110" i="1" s="1"/>
  <c r="V110" i="1"/>
  <c r="W110" i="1"/>
  <c r="X110" i="1"/>
  <c r="G111" i="1"/>
  <c r="Q111" i="1" s="1"/>
  <c r="V111" i="1"/>
  <c r="W111" i="1"/>
  <c r="X111" i="1"/>
  <c r="G112" i="1"/>
  <c r="Q112" i="1" s="1"/>
  <c r="U112" i="1"/>
  <c r="V112" i="1"/>
  <c r="W112" i="1"/>
  <c r="X112" i="1"/>
  <c r="G113" i="1"/>
  <c r="U113" i="1" s="1"/>
  <c r="V113" i="1"/>
  <c r="W113" i="1"/>
  <c r="X113" i="1"/>
  <c r="G114" i="1"/>
  <c r="U114" i="1" s="1"/>
  <c r="V114" i="1"/>
  <c r="W114" i="1"/>
  <c r="X114" i="1"/>
  <c r="G115" i="1"/>
  <c r="U115" i="1" s="1"/>
  <c r="V115" i="1"/>
  <c r="W115" i="1"/>
  <c r="X115" i="1"/>
  <c r="G116" i="1"/>
  <c r="Q116" i="1" s="1"/>
  <c r="V116" i="1"/>
  <c r="W116" i="1"/>
  <c r="X116" i="1"/>
  <c r="G117" i="1"/>
  <c r="Q117" i="1" s="1"/>
  <c r="V117" i="1"/>
  <c r="W117" i="1"/>
  <c r="X117" i="1"/>
  <c r="G118" i="1"/>
  <c r="V118" i="1"/>
  <c r="W118" i="1"/>
  <c r="X118" i="1"/>
  <c r="G119" i="1"/>
  <c r="Q119" i="1" s="1"/>
  <c r="V119" i="1"/>
  <c r="W119" i="1"/>
  <c r="X119" i="1"/>
  <c r="G120" i="1"/>
  <c r="Q120" i="1" s="1"/>
  <c r="V120" i="1"/>
  <c r="W120" i="1"/>
  <c r="X120" i="1"/>
  <c r="G121" i="1"/>
  <c r="U121" i="1" s="1"/>
  <c r="V121" i="1"/>
  <c r="W121" i="1"/>
  <c r="X121" i="1"/>
  <c r="G122" i="1"/>
  <c r="U122" i="1" s="1"/>
  <c r="V122" i="1"/>
  <c r="W122" i="1"/>
  <c r="X122" i="1"/>
  <c r="G123" i="1"/>
  <c r="Q123" i="1" s="1"/>
  <c r="V123" i="1"/>
  <c r="W123" i="1"/>
  <c r="X123" i="1"/>
  <c r="G124" i="1"/>
  <c r="Q124" i="1" s="1"/>
  <c r="G125" i="1"/>
  <c r="Q125" i="1" s="1"/>
  <c r="G126" i="1"/>
  <c r="Q126" i="1" s="1"/>
  <c r="Q127" i="1"/>
  <c r="D129" i="1"/>
  <c r="E129" i="1"/>
  <c r="K129" i="1"/>
  <c r="M129" i="1"/>
  <c r="T9" i="2"/>
  <c r="V9" i="2"/>
  <c r="T10" i="2"/>
  <c r="V10" i="2"/>
  <c r="T11" i="2"/>
  <c r="V11" i="2"/>
  <c r="T12" i="2"/>
  <c r="V12" i="2"/>
  <c r="T13" i="2"/>
  <c r="V13" i="2"/>
  <c r="T14" i="2"/>
  <c r="V14" i="2"/>
  <c r="T15" i="2"/>
  <c r="V15" i="2"/>
  <c r="T16" i="2"/>
  <c r="V16" i="2"/>
  <c r="T17" i="2"/>
  <c r="V17" i="2"/>
  <c r="T18" i="2"/>
  <c r="V18" i="2"/>
  <c r="T19" i="2"/>
  <c r="V19" i="2"/>
  <c r="T20" i="2"/>
  <c r="V20" i="2"/>
  <c r="T21" i="2"/>
  <c r="V21" i="2"/>
  <c r="T22" i="2"/>
  <c r="V22" i="2"/>
  <c r="T23" i="2"/>
  <c r="V23" i="2"/>
  <c r="T24" i="2"/>
  <c r="V24" i="2"/>
  <c r="T25" i="2"/>
  <c r="V25" i="2"/>
  <c r="T26" i="2"/>
  <c r="V26" i="2"/>
  <c r="T27" i="2"/>
  <c r="V27" i="2"/>
  <c r="T28" i="2"/>
  <c r="V28" i="2"/>
  <c r="T29" i="2"/>
  <c r="V29" i="2"/>
  <c r="T30" i="2"/>
  <c r="V30" i="2"/>
  <c r="T31" i="2"/>
  <c r="V31" i="2"/>
  <c r="T32" i="2"/>
  <c r="V32" i="2"/>
  <c r="T33" i="2"/>
  <c r="V33" i="2"/>
  <c r="T34" i="2"/>
  <c r="V34" i="2"/>
  <c r="T35" i="2"/>
  <c r="V35" i="2"/>
  <c r="T36" i="2"/>
  <c r="V36" i="2"/>
  <c r="T37" i="2"/>
  <c r="V37" i="2"/>
  <c r="T38" i="2"/>
  <c r="V38" i="2"/>
  <c r="T39" i="2"/>
  <c r="V39" i="2"/>
  <c r="T40" i="2"/>
  <c r="V40" i="2"/>
  <c r="T41" i="2"/>
  <c r="V41" i="2"/>
  <c r="T42" i="2"/>
  <c r="V42" i="2"/>
  <c r="T43" i="2"/>
  <c r="V43" i="2"/>
  <c r="T44" i="2"/>
  <c r="V44" i="2"/>
  <c r="T45" i="2"/>
  <c r="V45" i="2"/>
  <c r="T46" i="2"/>
  <c r="V46" i="2"/>
  <c r="T47" i="2"/>
  <c r="V47" i="2"/>
  <c r="T48" i="2"/>
  <c r="V48" i="2"/>
  <c r="T49" i="2"/>
  <c r="V49" i="2"/>
  <c r="T50" i="2"/>
  <c r="V50" i="2"/>
  <c r="T51" i="2"/>
  <c r="V51" i="2"/>
  <c r="T52" i="2"/>
  <c r="V52" i="2"/>
  <c r="T53" i="2"/>
  <c r="V53" i="2"/>
  <c r="T54" i="2"/>
  <c r="V54" i="2"/>
  <c r="T55" i="2"/>
  <c r="V55" i="2"/>
  <c r="T56" i="2"/>
  <c r="V56" i="2"/>
  <c r="T57" i="2"/>
  <c r="V57" i="2"/>
  <c r="T58" i="2"/>
  <c r="V58" i="2"/>
  <c r="T59" i="2"/>
  <c r="V59" i="2"/>
  <c r="T60" i="2"/>
  <c r="V60" i="2"/>
  <c r="T61" i="2"/>
  <c r="V61" i="2"/>
  <c r="T62" i="2"/>
  <c r="V62" i="2"/>
  <c r="T63" i="2"/>
  <c r="V63" i="2"/>
  <c r="T64" i="2"/>
  <c r="V64" i="2"/>
  <c r="T65" i="2"/>
  <c r="V65" i="2"/>
  <c r="T66" i="2"/>
  <c r="V66" i="2"/>
  <c r="T67" i="2"/>
  <c r="V67" i="2"/>
  <c r="T68" i="2"/>
  <c r="V68" i="2"/>
  <c r="T69" i="2"/>
  <c r="V69" i="2"/>
  <c r="T70" i="2"/>
  <c r="V70" i="2"/>
  <c r="T71" i="2"/>
  <c r="V71" i="2"/>
  <c r="T72" i="2"/>
  <c r="V72" i="2"/>
  <c r="T73" i="2"/>
  <c r="V73" i="2"/>
  <c r="T74" i="2"/>
  <c r="V74" i="2"/>
  <c r="T75" i="2"/>
  <c r="V75" i="2"/>
  <c r="T76" i="2"/>
  <c r="V76" i="2"/>
  <c r="T77" i="2"/>
  <c r="V77" i="2"/>
  <c r="T78" i="2"/>
  <c r="V78" i="2"/>
  <c r="T79" i="2"/>
  <c r="V79" i="2"/>
  <c r="T80" i="2"/>
  <c r="V80" i="2"/>
  <c r="T81" i="2"/>
  <c r="V81" i="2"/>
  <c r="T82" i="2"/>
  <c r="V82" i="2"/>
  <c r="T83" i="2"/>
  <c r="V83" i="2"/>
  <c r="T84" i="2"/>
  <c r="V84" i="2"/>
  <c r="T85" i="2"/>
  <c r="V85" i="2"/>
  <c r="T86" i="2"/>
  <c r="V86" i="2"/>
  <c r="T87" i="2"/>
  <c r="V87" i="2"/>
  <c r="T89" i="2"/>
  <c r="V89" i="2"/>
  <c r="T90" i="2"/>
  <c r="V90" i="2"/>
  <c r="T91" i="2"/>
  <c r="V91" i="2"/>
  <c r="T92" i="2"/>
  <c r="V92" i="2"/>
  <c r="T93" i="2"/>
  <c r="V93" i="2"/>
  <c r="T94" i="2"/>
  <c r="V94" i="2"/>
  <c r="T95" i="2"/>
  <c r="V95" i="2"/>
  <c r="T96" i="2"/>
  <c r="V96" i="2"/>
  <c r="T97" i="2"/>
  <c r="V97" i="2"/>
  <c r="T98" i="2"/>
  <c r="V98" i="2"/>
  <c r="T99" i="2"/>
  <c r="V99" i="2"/>
  <c r="T100" i="2"/>
  <c r="V100" i="2"/>
  <c r="T101" i="2"/>
  <c r="V101" i="2"/>
  <c r="T102" i="2"/>
  <c r="V102" i="2"/>
  <c r="T103" i="2"/>
  <c r="V103" i="2"/>
  <c r="T104" i="2"/>
  <c r="V104" i="2"/>
  <c r="T105" i="2"/>
  <c r="V105" i="2"/>
  <c r="T106" i="2"/>
  <c r="V106" i="2"/>
  <c r="T107" i="2"/>
  <c r="V107" i="2"/>
  <c r="T108" i="2"/>
  <c r="V108" i="2"/>
  <c r="T109" i="2"/>
  <c r="V109" i="2"/>
  <c r="T110" i="2"/>
  <c r="V110" i="2"/>
  <c r="T111" i="2"/>
  <c r="V111" i="2"/>
  <c r="T112" i="2"/>
  <c r="V112" i="2"/>
  <c r="T113" i="2"/>
  <c r="V113" i="2"/>
  <c r="T114" i="2"/>
  <c r="V114" i="2"/>
  <c r="T115" i="2"/>
  <c r="V115" i="2"/>
  <c r="T116" i="2"/>
  <c r="V116" i="2"/>
  <c r="T117" i="2"/>
  <c r="V117" i="2"/>
  <c r="T118" i="2"/>
  <c r="V118" i="2"/>
  <c r="T119" i="2"/>
  <c r="V119" i="2"/>
  <c r="T120" i="2"/>
  <c r="V120" i="2"/>
  <c r="T121" i="2"/>
  <c r="V121" i="2"/>
  <c r="T122" i="2"/>
  <c r="V122" i="2"/>
  <c r="T123" i="2"/>
  <c r="V123" i="2"/>
  <c r="V124" i="2"/>
  <c r="V125" i="2"/>
  <c r="V126" i="2"/>
  <c r="T127" i="2"/>
  <c r="V127" i="2" s="1"/>
  <c r="T128" i="2"/>
  <c r="V128" i="2" s="1"/>
  <c r="T129" i="2"/>
  <c r="V129" i="2" s="1"/>
  <c r="V130" i="2"/>
  <c r="T131" i="2"/>
  <c r="V131" i="2" s="1"/>
  <c r="T132" i="2"/>
  <c r="V132" i="2"/>
  <c r="T133" i="2"/>
  <c r="V133" i="2" s="1"/>
  <c r="T134" i="2"/>
  <c r="V134" i="2" s="1"/>
  <c r="T135" i="2"/>
  <c r="V135" i="2" s="1"/>
  <c r="V136" i="2"/>
  <c r="T137" i="2"/>
  <c r="V137" i="2" s="1"/>
  <c r="T138" i="2"/>
  <c r="V138" i="2" s="1"/>
  <c r="T139" i="2"/>
  <c r="V139" i="2" s="1"/>
  <c r="T140" i="2"/>
  <c r="V140" i="2" s="1"/>
  <c r="T141" i="2"/>
  <c r="V141" i="2" s="1"/>
  <c r="T142" i="2"/>
  <c r="V142" i="2" s="1"/>
  <c r="T143" i="2"/>
  <c r="V143" i="2" s="1"/>
  <c r="T144" i="2"/>
  <c r="V144" i="2" s="1"/>
  <c r="T145" i="2"/>
  <c r="V145" i="2" s="1"/>
  <c r="T146" i="2"/>
  <c r="V146" i="2" s="1"/>
  <c r="T147" i="2"/>
  <c r="V147" i="2" s="1"/>
  <c r="T148" i="2"/>
  <c r="V148" i="2" s="1"/>
  <c r="T149" i="2"/>
  <c r="V149" i="2" s="1"/>
  <c r="T150" i="2"/>
  <c r="V150" i="2" s="1"/>
  <c r="T151" i="2"/>
  <c r="V151" i="2" s="1"/>
  <c r="T152" i="2"/>
  <c r="V152" i="2" s="1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U155" i="2"/>
  <c r="T9" i="34"/>
  <c r="V9" i="34" s="1"/>
  <c r="T10" i="34"/>
  <c r="V10" i="34" s="1"/>
  <c r="T11" i="34"/>
  <c r="T12" i="34"/>
  <c r="V12" i="34" s="1"/>
  <c r="T13" i="34"/>
  <c r="V13" i="34" s="1"/>
  <c r="T14" i="34"/>
  <c r="V14" i="34" s="1"/>
  <c r="T15" i="34"/>
  <c r="V15" i="34" s="1"/>
  <c r="T16" i="34"/>
  <c r="V16" i="34" s="1"/>
  <c r="T17" i="34"/>
  <c r="V17" i="34" s="1"/>
  <c r="T18" i="34"/>
  <c r="V18" i="34" s="1"/>
  <c r="T19" i="34"/>
  <c r="V19" i="34" s="1"/>
  <c r="T20" i="34"/>
  <c r="V20" i="34" s="1"/>
  <c r="T21" i="34"/>
  <c r="V21" i="34" s="1"/>
  <c r="T22" i="34"/>
  <c r="V22" i="34" s="1"/>
  <c r="T23" i="34"/>
  <c r="V23" i="34" s="1"/>
  <c r="T24" i="34"/>
  <c r="V24" i="34" s="1"/>
  <c r="T25" i="34"/>
  <c r="V25" i="34" s="1"/>
  <c r="T26" i="34"/>
  <c r="V26" i="34" s="1"/>
  <c r="T27" i="34"/>
  <c r="V27" i="34" s="1"/>
  <c r="T28" i="34"/>
  <c r="V28" i="34" s="1"/>
  <c r="T29" i="34"/>
  <c r="V29" i="34" s="1"/>
  <c r="T30" i="34"/>
  <c r="V30" i="34" s="1"/>
  <c r="T31" i="34"/>
  <c r="V31" i="34" s="1"/>
  <c r="T32" i="34"/>
  <c r="V32" i="34" s="1"/>
  <c r="T33" i="34"/>
  <c r="V33" i="34" s="1"/>
  <c r="T34" i="34"/>
  <c r="V34" i="34" s="1"/>
  <c r="T35" i="34"/>
  <c r="V35" i="34" s="1"/>
  <c r="T36" i="34"/>
  <c r="V36" i="34" s="1"/>
  <c r="T37" i="34"/>
  <c r="V37" i="34" s="1"/>
  <c r="T38" i="34"/>
  <c r="V38" i="34" s="1"/>
  <c r="T40" i="34"/>
  <c r="V40" i="34" s="1"/>
  <c r="T41" i="34"/>
  <c r="V41" i="34" s="1"/>
  <c r="T42" i="34"/>
  <c r="V42" i="34" s="1"/>
  <c r="T43" i="34"/>
  <c r="V43" i="34" s="1"/>
  <c r="T44" i="34"/>
  <c r="V44" i="34" s="1"/>
  <c r="T45" i="34"/>
  <c r="V45" i="34" s="1"/>
  <c r="T46" i="34"/>
  <c r="V46" i="34" s="1"/>
  <c r="T47" i="34"/>
  <c r="V47" i="34" s="1"/>
  <c r="T48" i="34"/>
  <c r="V48" i="34" s="1"/>
  <c r="T49" i="34"/>
  <c r="V49" i="34" s="1"/>
  <c r="T51" i="34"/>
  <c r="V51" i="34" s="1"/>
  <c r="T52" i="34"/>
  <c r="V52" i="34" s="1"/>
  <c r="T53" i="34"/>
  <c r="V53" i="34" s="1"/>
  <c r="T54" i="34"/>
  <c r="V54" i="34" s="1"/>
  <c r="T55" i="34"/>
  <c r="V55" i="34" s="1"/>
  <c r="T56" i="34"/>
  <c r="V56" i="34" s="1"/>
  <c r="T57" i="34"/>
  <c r="V57" i="34"/>
  <c r="T58" i="34"/>
  <c r="V58" i="34" s="1"/>
  <c r="T59" i="34"/>
  <c r="V59" i="34" s="1"/>
  <c r="T60" i="34"/>
  <c r="V60" i="34" s="1"/>
  <c r="T61" i="34"/>
  <c r="V61" i="34" s="1"/>
  <c r="T62" i="34"/>
  <c r="V62" i="34" s="1"/>
  <c r="T63" i="34"/>
  <c r="V63" i="34" s="1"/>
  <c r="T64" i="34"/>
  <c r="V64" i="34" s="1"/>
  <c r="T65" i="34"/>
  <c r="V65" i="34" s="1"/>
  <c r="T66" i="34"/>
  <c r="V66" i="34" s="1"/>
  <c r="T67" i="34"/>
  <c r="V67" i="34" s="1"/>
  <c r="T68" i="34"/>
  <c r="V68" i="34" s="1"/>
  <c r="T69" i="34"/>
  <c r="V69" i="34" s="1"/>
  <c r="T70" i="34"/>
  <c r="V70" i="34" s="1"/>
  <c r="T71" i="34"/>
  <c r="V71" i="34" s="1"/>
  <c r="T72" i="34"/>
  <c r="V72" i="34" s="1"/>
  <c r="T73" i="34"/>
  <c r="V73" i="34" s="1"/>
  <c r="T74" i="34"/>
  <c r="V74" i="34" s="1"/>
  <c r="T75" i="34"/>
  <c r="V75" i="34" s="1"/>
  <c r="T76" i="34"/>
  <c r="V76" i="34" s="1"/>
  <c r="T77" i="34"/>
  <c r="V77" i="34" s="1"/>
  <c r="T78" i="34"/>
  <c r="V78" i="34" s="1"/>
  <c r="T79" i="34"/>
  <c r="V79" i="34" s="1"/>
  <c r="T80" i="34"/>
  <c r="V80" i="34" s="1"/>
  <c r="T81" i="34"/>
  <c r="V81" i="34" s="1"/>
  <c r="T82" i="34"/>
  <c r="V82" i="34" s="1"/>
  <c r="T83" i="34"/>
  <c r="V83" i="34" s="1"/>
  <c r="T84" i="34"/>
  <c r="V84" i="34" s="1"/>
  <c r="T85" i="34"/>
  <c r="V85" i="34" s="1"/>
  <c r="T86" i="34"/>
  <c r="V86" i="34" s="1"/>
  <c r="T87" i="34"/>
  <c r="V87" i="34" s="1"/>
  <c r="T88" i="34"/>
  <c r="V88" i="34" s="1"/>
  <c r="T89" i="34"/>
  <c r="V89" i="34" s="1"/>
  <c r="T90" i="34"/>
  <c r="V90" i="34" s="1"/>
  <c r="T91" i="34"/>
  <c r="V91" i="34" s="1"/>
  <c r="T92" i="34"/>
  <c r="V92" i="34" s="1"/>
  <c r="T93" i="34"/>
  <c r="V93" i="34" s="1"/>
  <c r="T94" i="34"/>
  <c r="V94" i="34" s="1"/>
  <c r="T95" i="34"/>
  <c r="V95" i="34" s="1"/>
  <c r="T96" i="34"/>
  <c r="V96" i="34" s="1"/>
  <c r="T97" i="34"/>
  <c r="V97" i="34" s="1"/>
  <c r="T98" i="34"/>
  <c r="V98" i="34" s="1"/>
  <c r="T99" i="34"/>
  <c r="V99" i="34" s="1"/>
  <c r="T100" i="34"/>
  <c r="V100" i="34" s="1"/>
  <c r="T101" i="34"/>
  <c r="V101" i="34" s="1"/>
  <c r="T102" i="34"/>
  <c r="V102" i="34" s="1"/>
  <c r="T103" i="34"/>
  <c r="V103" i="34" s="1"/>
  <c r="T104" i="34"/>
  <c r="V104" i="34" s="1"/>
  <c r="T105" i="34"/>
  <c r="V105" i="34" s="1"/>
  <c r="T106" i="34"/>
  <c r="V106" i="34" s="1"/>
  <c r="T107" i="34"/>
  <c r="V107" i="34" s="1"/>
  <c r="T108" i="34"/>
  <c r="V108" i="34" s="1"/>
  <c r="T109" i="34"/>
  <c r="V109" i="34" s="1"/>
  <c r="T110" i="34"/>
  <c r="V110" i="34" s="1"/>
  <c r="T111" i="34"/>
  <c r="V111" i="34" s="1"/>
  <c r="T112" i="34"/>
  <c r="V112" i="34" s="1"/>
  <c r="T113" i="34"/>
  <c r="V113" i="34" s="1"/>
  <c r="T114" i="34"/>
  <c r="V114" i="34" s="1"/>
  <c r="T115" i="34"/>
  <c r="V115" i="34" s="1"/>
  <c r="T116" i="34"/>
  <c r="V116" i="34" s="1"/>
  <c r="T117" i="34"/>
  <c r="V117" i="34" s="1"/>
  <c r="T118" i="34"/>
  <c r="V118" i="34" s="1"/>
  <c r="T119" i="34"/>
  <c r="V119" i="34" s="1"/>
  <c r="T120" i="34"/>
  <c r="V120" i="34" s="1"/>
  <c r="T121" i="34"/>
  <c r="V121" i="34" s="1"/>
  <c r="T122" i="34"/>
  <c r="V122" i="34" s="1"/>
  <c r="T123" i="34"/>
  <c r="V123" i="34" s="1"/>
  <c r="V124" i="34"/>
  <c r="V125" i="34"/>
  <c r="V126" i="34"/>
  <c r="T127" i="34"/>
  <c r="V127" i="34" s="1"/>
  <c r="T128" i="34"/>
  <c r="V129" i="34"/>
  <c r="V130" i="34"/>
  <c r="T131" i="34"/>
  <c r="T132" i="34"/>
  <c r="V132" i="34"/>
  <c r="T133" i="34"/>
  <c r="V133" i="34" s="1"/>
  <c r="T134" i="34"/>
  <c r="V134" i="34"/>
  <c r="T135" i="34"/>
  <c r="V135" i="34"/>
  <c r="T136" i="34"/>
  <c r="V136" i="34"/>
  <c r="T137" i="34"/>
  <c r="V137" i="34" s="1"/>
  <c r="T138" i="34"/>
  <c r="V138" i="34"/>
  <c r="T139" i="34"/>
  <c r="T140" i="34"/>
  <c r="T141" i="34"/>
  <c r="T142" i="34"/>
  <c r="T143" i="34"/>
  <c r="B155" i="34"/>
  <c r="C155" i="34"/>
  <c r="D155" i="34"/>
  <c r="E155" i="34"/>
  <c r="F155" i="34"/>
  <c r="G155" i="34"/>
  <c r="H155" i="34"/>
  <c r="I155" i="34"/>
  <c r="J155" i="34"/>
  <c r="K155" i="34"/>
  <c r="L155" i="34"/>
  <c r="M155" i="34"/>
  <c r="N155" i="34"/>
  <c r="O155" i="34"/>
  <c r="P155" i="34"/>
  <c r="Q155" i="34"/>
  <c r="R155" i="34"/>
  <c r="S155" i="34"/>
  <c r="U155" i="34"/>
  <c r="T9" i="33"/>
  <c r="V9" i="33" s="1"/>
  <c r="T10" i="33"/>
  <c r="V10" i="33" s="1"/>
  <c r="T11" i="33"/>
  <c r="V11" i="33" s="1"/>
  <c r="T12" i="33"/>
  <c r="V12" i="33" s="1"/>
  <c r="T13" i="33"/>
  <c r="V13" i="33" s="1"/>
  <c r="T14" i="33"/>
  <c r="V14" i="33" s="1"/>
  <c r="T15" i="33"/>
  <c r="V15" i="33" s="1"/>
  <c r="T16" i="33"/>
  <c r="V16" i="33" s="1"/>
  <c r="T17" i="33"/>
  <c r="V17" i="33" s="1"/>
  <c r="T18" i="33"/>
  <c r="V18" i="33" s="1"/>
  <c r="T19" i="33"/>
  <c r="V19" i="33" s="1"/>
  <c r="T20" i="33"/>
  <c r="V20" i="33" s="1"/>
  <c r="T21" i="33"/>
  <c r="V21" i="33" s="1"/>
  <c r="T22" i="33"/>
  <c r="V22" i="33" s="1"/>
  <c r="T23" i="33"/>
  <c r="V23" i="33" s="1"/>
  <c r="T24" i="33"/>
  <c r="V24" i="33" s="1"/>
  <c r="T25" i="33"/>
  <c r="V25" i="33" s="1"/>
  <c r="T26" i="33"/>
  <c r="V26" i="33" s="1"/>
  <c r="T27" i="33"/>
  <c r="V27" i="33" s="1"/>
  <c r="T28" i="33"/>
  <c r="V28" i="33" s="1"/>
  <c r="T29" i="33"/>
  <c r="V29" i="33" s="1"/>
  <c r="T30" i="33"/>
  <c r="V30" i="33" s="1"/>
  <c r="T31" i="33"/>
  <c r="V31" i="33" s="1"/>
  <c r="T32" i="33"/>
  <c r="V32" i="33" s="1"/>
  <c r="T33" i="33"/>
  <c r="V33" i="33" s="1"/>
  <c r="T34" i="33"/>
  <c r="V34" i="33" s="1"/>
  <c r="T35" i="33"/>
  <c r="V35" i="33" s="1"/>
  <c r="T36" i="33"/>
  <c r="V36" i="33" s="1"/>
  <c r="T37" i="33"/>
  <c r="T38" i="33"/>
  <c r="V38" i="33" s="1"/>
  <c r="T39" i="33"/>
  <c r="V39" i="33" s="1"/>
  <c r="T40" i="33"/>
  <c r="V40" i="33"/>
  <c r="T41" i="33"/>
  <c r="V41" i="33" s="1"/>
  <c r="T42" i="33"/>
  <c r="V42" i="33" s="1"/>
  <c r="T43" i="33"/>
  <c r="V43" i="33" s="1"/>
  <c r="T44" i="33"/>
  <c r="V44" i="33"/>
  <c r="T45" i="33"/>
  <c r="V45" i="33" s="1"/>
  <c r="T46" i="33"/>
  <c r="T47" i="33"/>
  <c r="V47" i="33" s="1"/>
  <c r="T48" i="33"/>
  <c r="V48" i="33"/>
  <c r="T49" i="33"/>
  <c r="V49" i="33" s="1"/>
  <c r="T50" i="33"/>
  <c r="V50" i="33" s="1"/>
  <c r="T51" i="33"/>
  <c r="V51" i="33" s="1"/>
  <c r="T52" i="33"/>
  <c r="V52" i="33"/>
  <c r="T53" i="33"/>
  <c r="V53" i="33" s="1"/>
  <c r="T54" i="33"/>
  <c r="V54" i="33" s="1"/>
  <c r="T55" i="33"/>
  <c r="V55" i="33" s="1"/>
  <c r="T56" i="33"/>
  <c r="V56" i="33"/>
  <c r="T57" i="33"/>
  <c r="V57" i="33" s="1"/>
  <c r="T58" i="33"/>
  <c r="V58" i="33" s="1"/>
  <c r="T59" i="33"/>
  <c r="V59" i="33" s="1"/>
  <c r="T60" i="33"/>
  <c r="V60" i="33"/>
  <c r="T61" i="33"/>
  <c r="V61" i="33" s="1"/>
  <c r="T62" i="33"/>
  <c r="V62" i="33" s="1"/>
  <c r="T63" i="33"/>
  <c r="V63" i="33" s="1"/>
  <c r="T64" i="33"/>
  <c r="V64" i="33"/>
  <c r="T65" i="33"/>
  <c r="V65" i="33" s="1"/>
  <c r="T66" i="33"/>
  <c r="V66" i="33" s="1"/>
  <c r="T67" i="33"/>
  <c r="V67" i="33" s="1"/>
  <c r="T68" i="33"/>
  <c r="V68" i="33"/>
  <c r="T69" i="33"/>
  <c r="V69" i="33" s="1"/>
  <c r="T70" i="33"/>
  <c r="V70" i="33" s="1"/>
  <c r="T71" i="33"/>
  <c r="V71" i="33" s="1"/>
  <c r="T72" i="33"/>
  <c r="V72" i="33"/>
  <c r="T73" i="33"/>
  <c r="V73" i="33" s="1"/>
  <c r="T74" i="33"/>
  <c r="V74" i="33" s="1"/>
  <c r="T75" i="33"/>
  <c r="V75" i="33" s="1"/>
  <c r="T76" i="33"/>
  <c r="V76" i="33"/>
  <c r="T77" i="33"/>
  <c r="V77" i="33" s="1"/>
  <c r="T78" i="33"/>
  <c r="V78" i="33" s="1"/>
  <c r="T79" i="33"/>
  <c r="V79" i="33" s="1"/>
  <c r="T80" i="33"/>
  <c r="V80" i="33"/>
  <c r="T81" i="33"/>
  <c r="V81" i="33" s="1"/>
  <c r="T82" i="33"/>
  <c r="V82" i="33" s="1"/>
  <c r="T83" i="33"/>
  <c r="V83" i="33" s="1"/>
  <c r="T84" i="33"/>
  <c r="V84" i="33"/>
  <c r="T85" i="33"/>
  <c r="V85" i="33" s="1"/>
  <c r="T86" i="33"/>
  <c r="V86" i="33" s="1"/>
  <c r="T87" i="33"/>
  <c r="V87" i="33" s="1"/>
  <c r="T88" i="33"/>
  <c r="V88" i="33"/>
  <c r="T89" i="33"/>
  <c r="V89" i="33" s="1"/>
  <c r="T90" i="33"/>
  <c r="V90" i="33" s="1"/>
  <c r="T91" i="33"/>
  <c r="V91" i="33" s="1"/>
  <c r="T92" i="33"/>
  <c r="V92" i="33"/>
  <c r="T93" i="33"/>
  <c r="V93" i="33" s="1"/>
  <c r="T94" i="33"/>
  <c r="V94" i="33" s="1"/>
  <c r="T95" i="33"/>
  <c r="V95" i="33" s="1"/>
  <c r="T96" i="33"/>
  <c r="V96" i="33"/>
  <c r="T97" i="33"/>
  <c r="V97" i="33" s="1"/>
  <c r="T98" i="33"/>
  <c r="V98" i="33" s="1"/>
  <c r="T99" i="33"/>
  <c r="V99" i="33" s="1"/>
  <c r="T100" i="33"/>
  <c r="V100" i="33"/>
  <c r="T101" i="33"/>
  <c r="V101" i="33" s="1"/>
  <c r="T102" i="33"/>
  <c r="V102" i="33" s="1"/>
  <c r="T103" i="33"/>
  <c r="V103" i="33" s="1"/>
  <c r="T104" i="33"/>
  <c r="V104" i="33"/>
  <c r="T105" i="33"/>
  <c r="V105" i="33" s="1"/>
  <c r="T106" i="33"/>
  <c r="V106" i="33" s="1"/>
  <c r="T107" i="33"/>
  <c r="V107" i="33" s="1"/>
  <c r="T108" i="33"/>
  <c r="V108" i="33"/>
  <c r="T110" i="33"/>
  <c r="V110" i="33" s="1"/>
  <c r="T111" i="33"/>
  <c r="V111" i="33" s="1"/>
  <c r="T112" i="33"/>
  <c r="V112" i="33" s="1"/>
  <c r="T113" i="33"/>
  <c r="V113" i="33"/>
  <c r="T114" i="33"/>
  <c r="V114" i="33" s="1"/>
  <c r="T115" i="33"/>
  <c r="V115" i="33" s="1"/>
  <c r="T116" i="33"/>
  <c r="V116" i="33" s="1"/>
  <c r="T117" i="33"/>
  <c r="V117" i="33"/>
  <c r="T118" i="33"/>
  <c r="V118" i="33" s="1"/>
  <c r="T119" i="33"/>
  <c r="V119" i="33" s="1"/>
  <c r="T120" i="33"/>
  <c r="V120" i="33" s="1"/>
  <c r="T121" i="33"/>
  <c r="V121" i="33" s="1"/>
  <c r="T122" i="33"/>
  <c r="V122" i="33" s="1"/>
  <c r="T123" i="33"/>
  <c r="V123" i="33" s="1"/>
  <c r="V124" i="33"/>
  <c r="V125" i="33"/>
  <c r="V126" i="33"/>
  <c r="T127" i="33"/>
  <c r="V127" i="33" s="1"/>
  <c r="T128" i="33"/>
  <c r="V128" i="33" s="1"/>
  <c r="T129" i="33"/>
  <c r="V129" i="33"/>
  <c r="V130" i="33"/>
  <c r="T131" i="33"/>
  <c r="V131" i="33" s="1"/>
  <c r="T132" i="33"/>
  <c r="V132" i="33" s="1"/>
  <c r="T133" i="33"/>
  <c r="V133" i="33" s="1"/>
  <c r="T134" i="33"/>
  <c r="V134" i="33" s="1"/>
  <c r="T135" i="33"/>
  <c r="V135" i="33" s="1"/>
  <c r="T136" i="33"/>
  <c r="V136" i="33" s="1"/>
  <c r="T137" i="33"/>
  <c r="V137" i="33" s="1"/>
  <c r="T138" i="33"/>
  <c r="V138" i="33" s="1"/>
  <c r="T139" i="33"/>
  <c r="V139" i="33" s="1"/>
  <c r="T140" i="33"/>
  <c r="V140" i="33" s="1"/>
  <c r="T141" i="33"/>
  <c r="V141" i="33" s="1"/>
  <c r="T142" i="33"/>
  <c r="V142" i="33" s="1"/>
  <c r="T143" i="33"/>
  <c r="V143" i="33" s="1"/>
  <c r="T144" i="33"/>
  <c r="V144" i="33"/>
  <c r="T145" i="33"/>
  <c r="V145" i="33" s="1"/>
  <c r="T146" i="33"/>
  <c r="V146" i="33" s="1"/>
  <c r="T147" i="33"/>
  <c r="V147" i="33" s="1"/>
  <c r="T148" i="33"/>
  <c r="V148" i="33"/>
  <c r="T149" i="33"/>
  <c r="V149" i="33" s="1"/>
  <c r="T150" i="33"/>
  <c r="V150" i="33" s="1"/>
  <c r="T151" i="33"/>
  <c r="T152" i="33"/>
  <c r="B155" i="33"/>
  <c r="C155" i="33"/>
  <c r="D155" i="33"/>
  <c r="E155" i="33"/>
  <c r="F155" i="33"/>
  <c r="G155" i="33"/>
  <c r="H155" i="33"/>
  <c r="I155" i="33"/>
  <c r="J155" i="33"/>
  <c r="K155" i="33"/>
  <c r="L155" i="33"/>
  <c r="M155" i="33"/>
  <c r="N155" i="33"/>
  <c r="O155" i="33"/>
  <c r="P155" i="33"/>
  <c r="Q155" i="33"/>
  <c r="R155" i="33"/>
  <c r="S155" i="33"/>
  <c r="U155" i="33"/>
  <c r="T9" i="32"/>
  <c r="T10" i="32"/>
  <c r="V10" i="32" s="1"/>
  <c r="T11" i="32"/>
  <c r="V11" i="32" s="1"/>
  <c r="T12" i="32"/>
  <c r="V12" i="32" s="1"/>
  <c r="T13" i="32"/>
  <c r="V13" i="32" s="1"/>
  <c r="T14" i="32"/>
  <c r="V14" i="32" s="1"/>
  <c r="T15" i="32"/>
  <c r="V15" i="32" s="1"/>
  <c r="T16" i="32"/>
  <c r="V16" i="32" s="1"/>
  <c r="T17" i="32"/>
  <c r="V17" i="32" s="1"/>
  <c r="T18" i="32"/>
  <c r="V18" i="32" s="1"/>
  <c r="T19" i="32"/>
  <c r="V19" i="32" s="1"/>
  <c r="T20" i="32"/>
  <c r="V20" i="32" s="1"/>
  <c r="T21" i="32"/>
  <c r="V21" i="32" s="1"/>
  <c r="T22" i="32"/>
  <c r="V22" i="32" s="1"/>
  <c r="T23" i="32"/>
  <c r="V23" i="32" s="1"/>
  <c r="T24" i="32"/>
  <c r="V24" i="32" s="1"/>
  <c r="T25" i="32"/>
  <c r="V25" i="32" s="1"/>
  <c r="T26" i="32"/>
  <c r="V26" i="32" s="1"/>
  <c r="T27" i="32"/>
  <c r="V27" i="32" s="1"/>
  <c r="T28" i="32"/>
  <c r="V28" i="32" s="1"/>
  <c r="T29" i="32"/>
  <c r="V29" i="32" s="1"/>
  <c r="T30" i="32"/>
  <c r="V30" i="32" s="1"/>
  <c r="T31" i="32"/>
  <c r="V31" i="32" s="1"/>
  <c r="T32" i="32"/>
  <c r="V32" i="32" s="1"/>
  <c r="T33" i="32"/>
  <c r="V33" i="32" s="1"/>
  <c r="T34" i="32"/>
  <c r="V34" i="32" s="1"/>
  <c r="T35" i="32"/>
  <c r="V35" i="32" s="1"/>
  <c r="T36" i="32"/>
  <c r="V36" i="32" s="1"/>
  <c r="T37" i="32"/>
  <c r="T38" i="32"/>
  <c r="T39" i="32"/>
  <c r="V39" i="32" s="1"/>
  <c r="T40" i="32"/>
  <c r="V40" i="32" s="1"/>
  <c r="T41" i="32"/>
  <c r="V41" i="32" s="1"/>
  <c r="T42" i="32"/>
  <c r="V42" i="32" s="1"/>
  <c r="T43" i="32"/>
  <c r="V43" i="32" s="1"/>
  <c r="T44" i="32"/>
  <c r="V44" i="32" s="1"/>
  <c r="T45" i="32"/>
  <c r="V45" i="32" s="1"/>
  <c r="T46" i="32"/>
  <c r="V46" i="32" s="1"/>
  <c r="T47" i="32"/>
  <c r="V47" i="32" s="1"/>
  <c r="T48" i="32"/>
  <c r="V48" i="32" s="1"/>
  <c r="T49" i="32"/>
  <c r="V49" i="32" s="1"/>
  <c r="T50" i="32"/>
  <c r="V50" i="32" s="1"/>
  <c r="T51" i="32"/>
  <c r="V51" i="32" s="1"/>
  <c r="T52" i="32"/>
  <c r="V52" i="32" s="1"/>
  <c r="T54" i="32"/>
  <c r="V54" i="32" s="1"/>
  <c r="T55" i="32"/>
  <c r="V55" i="32" s="1"/>
  <c r="T56" i="32"/>
  <c r="V56" i="32" s="1"/>
  <c r="T57" i="32"/>
  <c r="V57" i="32" s="1"/>
  <c r="T58" i="32"/>
  <c r="V58" i="32" s="1"/>
  <c r="T59" i="32"/>
  <c r="V59" i="32" s="1"/>
  <c r="T60" i="32"/>
  <c r="V60" i="32" s="1"/>
  <c r="T61" i="32"/>
  <c r="V61" i="32" s="1"/>
  <c r="T62" i="32"/>
  <c r="V62" i="32" s="1"/>
  <c r="T63" i="32"/>
  <c r="V63" i="32" s="1"/>
  <c r="T64" i="32"/>
  <c r="V64" i="32" s="1"/>
  <c r="T65" i="32"/>
  <c r="V65" i="32" s="1"/>
  <c r="T66" i="32"/>
  <c r="V66" i="32" s="1"/>
  <c r="T67" i="32"/>
  <c r="V67" i="32" s="1"/>
  <c r="T68" i="32"/>
  <c r="V68" i="32" s="1"/>
  <c r="T69" i="32"/>
  <c r="V69" i="32" s="1"/>
  <c r="T70" i="32"/>
  <c r="V70" i="32" s="1"/>
  <c r="T71" i="32"/>
  <c r="V71" i="32" s="1"/>
  <c r="T72" i="32"/>
  <c r="V72" i="32" s="1"/>
  <c r="T73" i="32"/>
  <c r="V73" i="32" s="1"/>
  <c r="T74" i="32"/>
  <c r="V74" i="32" s="1"/>
  <c r="T75" i="32"/>
  <c r="V75" i="32" s="1"/>
  <c r="T76" i="32"/>
  <c r="V76" i="32" s="1"/>
  <c r="T77" i="32"/>
  <c r="V77" i="32" s="1"/>
  <c r="T78" i="32"/>
  <c r="V78" i="32" s="1"/>
  <c r="T79" i="32"/>
  <c r="V79" i="32" s="1"/>
  <c r="T80" i="32"/>
  <c r="V80" i="32" s="1"/>
  <c r="T81" i="32"/>
  <c r="V81" i="32" s="1"/>
  <c r="T82" i="32"/>
  <c r="V82" i="32" s="1"/>
  <c r="T83" i="32"/>
  <c r="V83" i="32" s="1"/>
  <c r="T84" i="32"/>
  <c r="V84" i="32" s="1"/>
  <c r="T85" i="32"/>
  <c r="V85" i="32" s="1"/>
  <c r="T86" i="32"/>
  <c r="V86" i="32" s="1"/>
  <c r="T87" i="32"/>
  <c r="V87" i="32" s="1"/>
  <c r="T88" i="32"/>
  <c r="V88" i="32" s="1"/>
  <c r="T92" i="32"/>
  <c r="V92" i="32" s="1"/>
  <c r="T93" i="32"/>
  <c r="V93" i="32" s="1"/>
  <c r="T94" i="32"/>
  <c r="V94" i="32" s="1"/>
  <c r="T95" i="32"/>
  <c r="V95" i="32" s="1"/>
  <c r="T96" i="32"/>
  <c r="V96" i="32" s="1"/>
  <c r="T97" i="32"/>
  <c r="V97" i="32" s="1"/>
  <c r="T98" i="32"/>
  <c r="V98" i="32" s="1"/>
  <c r="T99" i="32"/>
  <c r="V99" i="32" s="1"/>
  <c r="T100" i="32"/>
  <c r="V100" i="32" s="1"/>
  <c r="T101" i="32"/>
  <c r="V101" i="32" s="1"/>
  <c r="T102" i="32"/>
  <c r="V102" i="32" s="1"/>
  <c r="T103" i="32"/>
  <c r="V103" i="32" s="1"/>
  <c r="T104" i="32"/>
  <c r="V104" i="32" s="1"/>
  <c r="T105" i="32"/>
  <c r="V105" i="32" s="1"/>
  <c r="T106" i="32"/>
  <c r="V106" i="32" s="1"/>
  <c r="T107" i="32"/>
  <c r="V107" i="32" s="1"/>
  <c r="T108" i="32"/>
  <c r="V108" i="32" s="1"/>
  <c r="T109" i="32"/>
  <c r="V109" i="32" s="1"/>
  <c r="T110" i="32"/>
  <c r="V110" i="32" s="1"/>
  <c r="T111" i="32"/>
  <c r="V111" i="32" s="1"/>
  <c r="T112" i="32"/>
  <c r="V112" i="32" s="1"/>
  <c r="T113" i="32"/>
  <c r="V113" i="32" s="1"/>
  <c r="T114" i="32"/>
  <c r="V114" i="32" s="1"/>
  <c r="T115" i="32"/>
  <c r="V115" i="32" s="1"/>
  <c r="T116" i="32"/>
  <c r="V116" i="32" s="1"/>
  <c r="T117" i="32"/>
  <c r="V117" i="32" s="1"/>
  <c r="T118" i="32"/>
  <c r="V118" i="32" s="1"/>
  <c r="T119" i="32"/>
  <c r="V119" i="32" s="1"/>
  <c r="T120" i="32"/>
  <c r="V120" i="32" s="1"/>
  <c r="T121" i="32"/>
  <c r="V121" i="32" s="1"/>
  <c r="T122" i="32"/>
  <c r="V122" i="32" s="1"/>
  <c r="T123" i="32"/>
  <c r="V123" i="32" s="1"/>
  <c r="V124" i="32"/>
  <c r="V125" i="32"/>
  <c r="V126" i="32"/>
  <c r="T128" i="32"/>
  <c r="V128" i="32" s="1"/>
  <c r="T129" i="32"/>
  <c r="V129" i="32"/>
  <c r="V130" i="32"/>
  <c r="T131" i="32"/>
  <c r="V131" i="32" s="1"/>
  <c r="T132" i="32"/>
  <c r="V132" i="32" s="1"/>
  <c r="T133" i="32"/>
  <c r="V133" i="32" s="1"/>
  <c r="T134" i="32"/>
  <c r="V134" i="32" s="1"/>
  <c r="T135" i="32"/>
  <c r="V135" i="32" s="1"/>
  <c r="T136" i="32"/>
  <c r="V136" i="32" s="1"/>
  <c r="T137" i="32"/>
  <c r="V137" i="32" s="1"/>
  <c r="T138" i="32"/>
  <c r="V138" i="32" s="1"/>
  <c r="T139" i="32"/>
  <c r="V139" i="32" s="1"/>
  <c r="T140" i="32"/>
  <c r="V140" i="32" s="1"/>
  <c r="V141" i="32"/>
  <c r="T142" i="32"/>
  <c r="V142" i="32" s="1"/>
  <c r="T143" i="32"/>
  <c r="V143" i="32"/>
  <c r="T144" i="32"/>
  <c r="V144" i="32" s="1"/>
  <c r="T145" i="32"/>
  <c r="V145" i="32" s="1"/>
  <c r="T146" i="32"/>
  <c r="V146" i="32" s="1"/>
  <c r="T147" i="32"/>
  <c r="V147" i="32"/>
  <c r="T148" i="32"/>
  <c r="V148" i="32" s="1"/>
  <c r="T149" i="32"/>
  <c r="V149" i="32" s="1"/>
  <c r="T150" i="32"/>
  <c r="V150" i="32" s="1"/>
  <c r="T151" i="32"/>
  <c r="V151" i="32"/>
  <c r="T152" i="32"/>
  <c r="V152" i="32" s="1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U155" i="32"/>
  <c r="T9" i="31"/>
  <c r="V9" i="31"/>
  <c r="T10" i="31"/>
  <c r="T11" i="31"/>
  <c r="V11" i="31" s="1"/>
  <c r="T12" i="31"/>
  <c r="V12" i="31"/>
  <c r="T13" i="31"/>
  <c r="V13" i="31"/>
  <c r="T14" i="31"/>
  <c r="V14" i="31" s="1"/>
  <c r="T15" i="31"/>
  <c r="V15" i="31" s="1"/>
  <c r="T16" i="31"/>
  <c r="V16" i="31"/>
  <c r="T17" i="31"/>
  <c r="V17" i="31"/>
  <c r="T18" i="31"/>
  <c r="V18" i="31" s="1"/>
  <c r="T19" i="31"/>
  <c r="V19" i="31" s="1"/>
  <c r="T20" i="31"/>
  <c r="V20" i="31"/>
  <c r="T21" i="31"/>
  <c r="V21" i="31"/>
  <c r="T22" i="31"/>
  <c r="V22" i="31" s="1"/>
  <c r="T23" i="31"/>
  <c r="V23" i="31" s="1"/>
  <c r="T24" i="31"/>
  <c r="V24" i="31"/>
  <c r="T25" i="31"/>
  <c r="V25" i="31"/>
  <c r="T26" i="31"/>
  <c r="V26" i="31" s="1"/>
  <c r="T27" i="31"/>
  <c r="V27" i="31" s="1"/>
  <c r="T28" i="31"/>
  <c r="V28" i="31"/>
  <c r="T29" i="31"/>
  <c r="T30" i="31"/>
  <c r="V30" i="31" s="1"/>
  <c r="T31" i="31"/>
  <c r="V31" i="31" s="1"/>
  <c r="T32" i="31"/>
  <c r="V32" i="31" s="1"/>
  <c r="T33" i="31"/>
  <c r="V33" i="31" s="1"/>
  <c r="T34" i="31"/>
  <c r="V34" i="31" s="1"/>
  <c r="T35" i="31"/>
  <c r="V35" i="31" s="1"/>
  <c r="T36" i="31"/>
  <c r="V36" i="31" s="1"/>
  <c r="T37" i="31"/>
  <c r="V37" i="31" s="1"/>
  <c r="T38" i="31"/>
  <c r="V38" i="31" s="1"/>
  <c r="T39" i="31"/>
  <c r="V39" i="31" s="1"/>
  <c r="T40" i="31"/>
  <c r="V40" i="31" s="1"/>
  <c r="T41" i="31"/>
  <c r="V41" i="31" s="1"/>
  <c r="T42" i="31"/>
  <c r="V42" i="31" s="1"/>
  <c r="T43" i="31"/>
  <c r="V43" i="31" s="1"/>
  <c r="T44" i="31"/>
  <c r="V44" i="31" s="1"/>
  <c r="T45" i="31"/>
  <c r="V45" i="31" s="1"/>
  <c r="T46" i="31"/>
  <c r="V46" i="31" s="1"/>
  <c r="T47" i="31"/>
  <c r="V47" i="31" s="1"/>
  <c r="T48" i="31"/>
  <c r="V48" i="31" s="1"/>
  <c r="T49" i="31"/>
  <c r="V49" i="31" s="1"/>
  <c r="T50" i="31"/>
  <c r="V50" i="31" s="1"/>
  <c r="T51" i="31"/>
  <c r="V51" i="31" s="1"/>
  <c r="T52" i="31"/>
  <c r="V52" i="31" s="1"/>
  <c r="T53" i="31"/>
  <c r="V53" i="31" s="1"/>
  <c r="T54" i="31"/>
  <c r="T55" i="31"/>
  <c r="V55" i="31" s="1"/>
  <c r="T56" i="31"/>
  <c r="V56" i="31" s="1"/>
  <c r="T57" i="31"/>
  <c r="V57" i="31"/>
  <c r="T58" i="31"/>
  <c r="V58" i="31"/>
  <c r="T59" i="31"/>
  <c r="V59" i="31" s="1"/>
  <c r="T60" i="31"/>
  <c r="V60" i="31" s="1"/>
  <c r="T61" i="31"/>
  <c r="V61" i="31"/>
  <c r="T62" i="31"/>
  <c r="V62" i="31"/>
  <c r="T63" i="31"/>
  <c r="V63" i="31" s="1"/>
  <c r="T64" i="31"/>
  <c r="V64" i="31" s="1"/>
  <c r="T65" i="31"/>
  <c r="V65" i="31"/>
  <c r="T66" i="31"/>
  <c r="V66" i="31"/>
  <c r="T67" i="31"/>
  <c r="V67" i="31" s="1"/>
  <c r="T68" i="31"/>
  <c r="V68" i="31" s="1"/>
  <c r="T69" i="31"/>
  <c r="V69" i="31"/>
  <c r="T70" i="31"/>
  <c r="V70" i="31"/>
  <c r="T71" i="31"/>
  <c r="V71" i="31" s="1"/>
  <c r="T72" i="31"/>
  <c r="V72" i="31" s="1"/>
  <c r="T73" i="31"/>
  <c r="V73" i="31"/>
  <c r="T74" i="31"/>
  <c r="V74" i="31"/>
  <c r="T75" i="31"/>
  <c r="V75" i="31" s="1"/>
  <c r="T76" i="31"/>
  <c r="V76" i="31" s="1"/>
  <c r="T77" i="31"/>
  <c r="V77" i="31"/>
  <c r="T78" i="31"/>
  <c r="V78" i="31"/>
  <c r="T79" i="31"/>
  <c r="V79" i="31" s="1"/>
  <c r="T80" i="31"/>
  <c r="V80" i="31" s="1"/>
  <c r="T81" i="31"/>
  <c r="V81" i="31"/>
  <c r="V82" i="31"/>
  <c r="T83" i="31"/>
  <c r="V83" i="31" s="1"/>
  <c r="T84" i="31"/>
  <c r="V84" i="31" s="1"/>
  <c r="T85" i="31"/>
  <c r="V85" i="31" s="1"/>
  <c r="T86" i="31"/>
  <c r="V86" i="31" s="1"/>
  <c r="T87" i="31"/>
  <c r="V87" i="31" s="1"/>
  <c r="T88" i="31"/>
  <c r="V88" i="31" s="1"/>
  <c r="T89" i="31"/>
  <c r="V89" i="31" s="1"/>
  <c r="T90" i="31"/>
  <c r="V90" i="31" s="1"/>
  <c r="T91" i="31"/>
  <c r="V91" i="31" s="1"/>
  <c r="T92" i="31"/>
  <c r="V92" i="31" s="1"/>
  <c r="T93" i="31"/>
  <c r="V93" i="31" s="1"/>
  <c r="T94" i="31"/>
  <c r="V94" i="31" s="1"/>
  <c r="T95" i="31"/>
  <c r="V95" i="31" s="1"/>
  <c r="T96" i="31"/>
  <c r="V96" i="31" s="1"/>
  <c r="T97" i="31"/>
  <c r="V97" i="31" s="1"/>
  <c r="T98" i="31"/>
  <c r="V98" i="31" s="1"/>
  <c r="T99" i="31"/>
  <c r="V99" i="31" s="1"/>
  <c r="T100" i="31"/>
  <c r="V100" i="31" s="1"/>
  <c r="T101" i="31"/>
  <c r="V101" i="31" s="1"/>
  <c r="T102" i="31"/>
  <c r="V102" i="31" s="1"/>
  <c r="T103" i="31"/>
  <c r="V103" i="31" s="1"/>
  <c r="T104" i="31"/>
  <c r="V104" i="31" s="1"/>
  <c r="T105" i="31"/>
  <c r="V105" i="31" s="1"/>
  <c r="T106" i="31"/>
  <c r="V106" i="31" s="1"/>
  <c r="T107" i="31"/>
  <c r="V107" i="31" s="1"/>
  <c r="T108" i="31"/>
  <c r="V108" i="31" s="1"/>
  <c r="T109" i="31"/>
  <c r="V109" i="31" s="1"/>
  <c r="T110" i="31"/>
  <c r="V110" i="31" s="1"/>
  <c r="T111" i="31"/>
  <c r="V111" i="31" s="1"/>
  <c r="T112" i="31"/>
  <c r="V112" i="31" s="1"/>
  <c r="T113" i="31"/>
  <c r="V113" i="31" s="1"/>
  <c r="T114" i="31"/>
  <c r="V114" i="31" s="1"/>
  <c r="T115" i="31"/>
  <c r="V115" i="31" s="1"/>
  <c r="T116" i="31"/>
  <c r="V116" i="31" s="1"/>
  <c r="T117" i="31"/>
  <c r="V117" i="31" s="1"/>
  <c r="T118" i="31"/>
  <c r="V118" i="31" s="1"/>
  <c r="T119" i="31"/>
  <c r="V119" i="31" s="1"/>
  <c r="T120" i="31"/>
  <c r="V120" i="31" s="1"/>
  <c r="T121" i="31"/>
  <c r="V121" i="31" s="1"/>
  <c r="T122" i="31"/>
  <c r="V122" i="31" s="1"/>
  <c r="T123" i="31"/>
  <c r="V123" i="31" s="1"/>
  <c r="V124" i="31"/>
  <c r="V125" i="31"/>
  <c r="V126" i="31"/>
  <c r="T127" i="31"/>
  <c r="V127" i="31"/>
  <c r="T128" i="31"/>
  <c r="V128" i="31"/>
  <c r="T129" i="31"/>
  <c r="V129" i="31"/>
  <c r="V130" i="31"/>
  <c r="T131" i="31"/>
  <c r="V131" i="31" s="1"/>
  <c r="T132" i="31"/>
  <c r="V132" i="31" s="1"/>
  <c r="T133" i="31"/>
  <c r="V133" i="31" s="1"/>
  <c r="T134" i="31"/>
  <c r="V134" i="31" s="1"/>
  <c r="T135" i="31"/>
  <c r="V135" i="31" s="1"/>
  <c r="T136" i="31"/>
  <c r="V136" i="31" s="1"/>
  <c r="T137" i="31"/>
  <c r="V137" i="31" s="1"/>
  <c r="T138" i="31"/>
  <c r="T139" i="31"/>
  <c r="V139" i="31" s="1"/>
  <c r="T140" i="31"/>
  <c r="V140" i="31" s="1"/>
  <c r="T141" i="31"/>
  <c r="V141" i="31"/>
  <c r="T142" i="31"/>
  <c r="T143" i="31"/>
  <c r="T144" i="31"/>
  <c r="T145" i="31"/>
  <c r="T146" i="31"/>
  <c r="T147" i="31"/>
  <c r="T148" i="31"/>
  <c r="T149" i="31"/>
  <c r="T150" i="31"/>
  <c r="T151" i="31"/>
  <c r="T152" i="31"/>
  <c r="B156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O156" i="31"/>
  <c r="P156" i="31"/>
  <c r="Q156" i="31"/>
  <c r="R156" i="31"/>
  <c r="S156" i="31"/>
  <c r="U156" i="31"/>
  <c r="T10" i="30"/>
  <c r="V10" i="30" s="1"/>
  <c r="T11" i="30"/>
  <c r="V11" i="30" s="1"/>
  <c r="T12" i="30"/>
  <c r="V12" i="30" s="1"/>
  <c r="T13" i="30"/>
  <c r="V13" i="30" s="1"/>
  <c r="T14" i="30"/>
  <c r="V14" i="30" s="1"/>
  <c r="T15" i="30"/>
  <c r="V15" i="30" s="1"/>
  <c r="T16" i="30"/>
  <c r="V16" i="30" s="1"/>
  <c r="T17" i="30"/>
  <c r="V17" i="30" s="1"/>
  <c r="T18" i="30"/>
  <c r="V18" i="30" s="1"/>
  <c r="T19" i="30"/>
  <c r="V19" i="30" s="1"/>
  <c r="T20" i="30"/>
  <c r="V20" i="30" s="1"/>
  <c r="T21" i="30"/>
  <c r="V21" i="30" s="1"/>
  <c r="T22" i="30"/>
  <c r="V22" i="30" s="1"/>
  <c r="T23" i="30"/>
  <c r="V23" i="30" s="1"/>
  <c r="T24" i="30"/>
  <c r="V24" i="30" s="1"/>
  <c r="T25" i="30"/>
  <c r="V25" i="30" s="1"/>
  <c r="T26" i="30"/>
  <c r="V26" i="30" s="1"/>
  <c r="T27" i="30"/>
  <c r="V27" i="30" s="1"/>
  <c r="T28" i="30"/>
  <c r="V28" i="30" s="1"/>
  <c r="T29" i="30"/>
  <c r="V29" i="30" s="1"/>
  <c r="T30" i="30"/>
  <c r="V30" i="30" s="1"/>
  <c r="T31" i="30"/>
  <c r="V31" i="30" s="1"/>
  <c r="T32" i="30"/>
  <c r="V32" i="30" s="1"/>
  <c r="T33" i="30"/>
  <c r="V33" i="30" s="1"/>
  <c r="T34" i="30"/>
  <c r="V34" i="30" s="1"/>
  <c r="T35" i="30"/>
  <c r="V35" i="30" s="1"/>
  <c r="T36" i="30"/>
  <c r="V36" i="30" s="1"/>
  <c r="T37" i="30"/>
  <c r="V37" i="30" s="1"/>
  <c r="T38" i="30"/>
  <c r="V38" i="30" s="1"/>
  <c r="T39" i="30"/>
  <c r="V39" i="30" s="1"/>
  <c r="T40" i="30"/>
  <c r="V40" i="30" s="1"/>
  <c r="T41" i="30"/>
  <c r="V41" i="30" s="1"/>
  <c r="T42" i="30"/>
  <c r="V42" i="30" s="1"/>
  <c r="T43" i="30"/>
  <c r="V43" i="30" s="1"/>
  <c r="T44" i="30"/>
  <c r="V44" i="30" s="1"/>
  <c r="T45" i="30"/>
  <c r="V45" i="30" s="1"/>
  <c r="T46" i="30"/>
  <c r="V46" i="30" s="1"/>
  <c r="T47" i="30"/>
  <c r="V47" i="30" s="1"/>
  <c r="T48" i="30"/>
  <c r="V48" i="30" s="1"/>
  <c r="T49" i="30"/>
  <c r="V49" i="30" s="1"/>
  <c r="T50" i="30"/>
  <c r="V50" i="30" s="1"/>
  <c r="T51" i="30"/>
  <c r="V51" i="30" s="1"/>
  <c r="T52" i="30"/>
  <c r="V52" i="30" s="1"/>
  <c r="T53" i="30"/>
  <c r="V53" i="30" s="1"/>
  <c r="T54" i="30"/>
  <c r="V54" i="30" s="1"/>
  <c r="T55" i="30"/>
  <c r="V55" i="30"/>
  <c r="T56" i="30"/>
  <c r="V56" i="30" s="1"/>
  <c r="T57" i="30"/>
  <c r="V57" i="30" s="1"/>
  <c r="T58" i="30"/>
  <c r="V58" i="30" s="1"/>
  <c r="T59" i="30"/>
  <c r="V59" i="30"/>
  <c r="T60" i="30"/>
  <c r="T61" i="30"/>
  <c r="V61" i="30" s="1"/>
  <c r="T62" i="30"/>
  <c r="V62" i="30" s="1"/>
  <c r="T63" i="30"/>
  <c r="V63" i="30"/>
  <c r="T64" i="30"/>
  <c r="V64" i="30" s="1"/>
  <c r="T65" i="30"/>
  <c r="V65" i="30" s="1"/>
  <c r="T66" i="30"/>
  <c r="V66" i="30" s="1"/>
  <c r="T67" i="30"/>
  <c r="V67" i="30"/>
  <c r="T68" i="30"/>
  <c r="V68" i="30" s="1"/>
  <c r="T69" i="30"/>
  <c r="V69" i="30" s="1"/>
  <c r="T70" i="30"/>
  <c r="V70" i="30" s="1"/>
  <c r="T71" i="30"/>
  <c r="V71" i="30"/>
  <c r="T72" i="30"/>
  <c r="V72" i="30" s="1"/>
  <c r="T73" i="30"/>
  <c r="V73" i="30" s="1"/>
  <c r="T74" i="30"/>
  <c r="V74" i="30" s="1"/>
  <c r="T75" i="30"/>
  <c r="V75" i="30"/>
  <c r="T76" i="30"/>
  <c r="V76" i="30" s="1"/>
  <c r="T77" i="30"/>
  <c r="V77" i="30" s="1"/>
  <c r="T78" i="30"/>
  <c r="V78" i="30" s="1"/>
  <c r="T79" i="30"/>
  <c r="V79" i="30"/>
  <c r="T80" i="30"/>
  <c r="V80" i="30" s="1"/>
  <c r="T81" i="30"/>
  <c r="V81" i="30" s="1"/>
  <c r="T82" i="30"/>
  <c r="V82" i="30" s="1"/>
  <c r="T83" i="30"/>
  <c r="V83" i="30"/>
  <c r="T84" i="30"/>
  <c r="V84" i="30" s="1"/>
  <c r="T85" i="30"/>
  <c r="V85" i="30" s="1"/>
  <c r="T86" i="30"/>
  <c r="V86" i="30" s="1"/>
  <c r="T87" i="30"/>
  <c r="V87" i="30"/>
  <c r="T88" i="30"/>
  <c r="V88" i="30" s="1"/>
  <c r="T89" i="30"/>
  <c r="V89" i="30" s="1"/>
  <c r="T90" i="30"/>
  <c r="V90" i="30" s="1"/>
  <c r="T91" i="30"/>
  <c r="V91" i="30"/>
  <c r="T92" i="30"/>
  <c r="V92" i="30" s="1"/>
  <c r="T93" i="30"/>
  <c r="V93" i="30" s="1"/>
  <c r="T94" i="30"/>
  <c r="V94" i="30" s="1"/>
  <c r="T95" i="30"/>
  <c r="V95" i="30"/>
  <c r="T96" i="30"/>
  <c r="V96" i="30" s="1"/>
  <c r="T97" i="30"/>
  <c r="V97" i="30" s="1"/>
  <c r="T98" i="30"/>
  <c r="V98" i="30" s="1"/>
  <c r="T99" i="30"/>
  <c r="V99" i="30"/>
  <c r="T100" i="30"/>
  <c r="V100" i="30" s="1"/>
  <c r="T101" i="30"/>
  <c r="V101" i="30" s="1"/>
  <c r="T102" i="30"/>
  <c r="V102" i="30" s="1"/>
  <c r="T103" i="30"/>
  <c r="V103" i="30"/>
  <c r="T104" i="30"/>
  <c r="V104" i="30" s="1"/>
  <c r="T105" i="30"/>
  <c r="V105" i="30" s="1"/>
  <c r="T106" i="30"/>
  <c r="V106" i="30" s="1"/>
  <c r="T107" i="30"/>
  <c r="V107" i="30"/>
  <c r="T108" i="30"/>
  <c r="V108" i="30" s="1"/>
  <c r="T109" i="30"/>
  <c r="V109" i="30" s="1"/>
  <c r="T110" i="30"/>
  <c r="V110" i="30" s="1"/>
  <c r="T111" i="30"/>
  <c r="V111" i="30"/>
  <c r="T112" i="30"/>
  <c r="V112" i="30" s="1"/>
  <c r="T113" i="30"/>
  <c r="V113" i="30" s="1"/>
  <c r="T114" i="30"/>
  <c r="V114" i="30" s="1"/>
  <c r="T115" i="30"/>
  <c r="V115" i="30"/>
  <c r="T116" i="30"/>
  <c r="V116" i="30" s="1"/>
  <c r="T117" i="30"/>
  <c r="V117" i="30" s="1"/>
  <c r="T118" i="30"/>
  <c r="V118" i="30" s="1"/>
  <c r="T119" i="30"/>
  <c r="V119" i="30"/>
  <c r="T120" i="30"/>
  <c r="V120" i="30" s="1"/>
  <c r="T121" i="30"/>
  <c r="V121" i="30" s="1"/>
  <c r="T122" i="30"/>
  <c r="V122" i="30" s="1"/>
  <c r="T123" i="30"/>
  <c r="V123" i="30"/>
  <c r="T124" i="30"/>
  <c r="V124" i="30" s="1"/>
  <c r="V125" i="30"/>
  <c r="V126" i="30"/>
  <c r="V127" i="30"/>
  <c r="T128" i="30"/>
  <c r="V128" i="30" s="1"/>
  <c r="T129" i="30"/>
  <c r="V129" i="30" s="1"/>
  <c r="V130" i="30"/>
  <c r="V131" i="30"/>
  <c r="T132" i="30"/>
  <c r="V132" i="30" s="1"/>
  <c r="T133" i="30"/>
  <c r="V133" i="30" s="1"/>
  <c r="T134" i="30"/>
  <c r="V134" i="30" s="1"/>
  <c r="T135" i="30"/>
  <c r="V135" i="30" s="1"/>
  <c r="T136" i="30"/>
  <c r="V136" i="30" s="1"/>
  <c r="T137" i="30"/>
  <c r="V137" i="30" s="1"/>
  <c r="T138" i="30"/>
  <c r="V138" i="30" s="1"/>
  <c r="T139" i="30"/>
  <c r="V139" i="30" s="1"/>
  <c r="T140" i="30"/>
  <c r="V140" i="30" s="1"/>
  <c r="T141" i="30"/>
  <c r="V141" i="30" s="1"/>
  <c r="T142" i="30"/>
  <c r="V142" i="30" s="1"/>
  <c r="T143" i="30"/>
  <c r="V143" i="30" s="1"/>
  <c r="T144" i="30"/>
  <c r="V144" i="30" s="1"/>
  <c r="T145" i="30"/>
  <c r="V145" i="30"/>
  <c r="T146" i="30"/>
  <c r="V146" i="30" s="1"/>
  <c r="T147" i="30"/>
  <c r="V147" i="30" s="1"/>
  <c r="T148" i="30"/>
  <c r="V148" i="30" s="1"/>
  <c r="T149" i="30"/>
  <c r="V149" i="30"/>
  <c r="T150" i="30"/>
  <c r="V150" i="30" s="1"/>
  <c r="T151" i="30"/>
  <c r="V151" i="30" s="1"/>
  <c r="T152" i="30"/>
  <c r="V152" i="30" s="1"/>
  <c r="T153" i="30"/>
  <c r="V153" i="30"/>
  <c r="B156" i="30"/>
  <c r="C156" i="30"/>
  <c r="D156" i="30"/>
  <c r="E156" i="30"/>
  <c r="F156" i="30"/>
  <c r="G156" i="30"/>
  <c r="H156" i="30"/>
  <c r="I156" i="30"/>
  <c r="J156" i="30"/>
  <c r="K156" i="30"/>
  <c r="L156" i="30"/>
  <c r="M156" i="30"/>
  <c r="N156" i="30"/>
  <c r="O156" i="30"/>
  <c r="P156" i="30"/>
  <c r="Q156" i="30"/>
  <c r="R156" i="30"/>
  <c r="S156" i="30"/>
  <c r="U156" i="30"/>
  <c r="T9" i="29"/>
  <c r="V9" i="29"/>
  <c r="W9" i="29" s="1"/>
  <c r="T10" i="29"/>
  <c r="V10" i="29" s="1"/>
  <c r="W10" i="29" s="1"/>
  <c r="T11" i="29"/>
  <c r="V11" i="29"/>
  <c r="W11" i="29" s="1"/>
  <c r="T12" i="29"/>
  <c r="V12" i="29" s="1"/>
  <c r="T13" i="29"/>
  <c r="V13" i="29" s="1"/>
  <c r="W13" i="29" s="1"/>
  <c r="T14" i="29"/>
  <c r="V14" i="29" s="1"/>
  <c r="W14" i="29" s="1"/>
  <c r="T15" i="29"/>
  <c r="V15" i="29"/>
  <c r="W15" i="29" s="1"/>
  <c r="T16" i="29"/>
  <c r="V16" i="29" s="1"/>
  <c r="W16" i="29" s="1"/>
  <c r="T17" i="29"/>
  <c r="V17" i="29" s="1"/>
  <c r="W17" i="29" s="1"/>
  <c r="T18" i="29"/>
  <c r="V18" i="29" s="1"/>
  <c r="W18" i="29" s="1"/>
  <c r="T19" i="29"/>
  <c r="V19" i="29"/>
  <c r="W19" i="29" s="1"/>
  <c r="T20" i="29"/>
  <c r="V20" i="29" s="1"/>
  <c r="W20" i="29" s="1"/>
  <c r="T21" i="29"/>
  <c r="V21" i="29" s="1"/>
  <c r="W21" i="29" s="1"/>
  <c r="T22" i="29"/>
  <c r="V22" i="29" s="1"/>
  <c r="W22" i="29" s="1"/>
  <c r="T23" i="29"/>
  <c r="V23" i="29"/>
  <c r="W23" i="29" s="1"/>
  <c r="T24" i="29"/>
  <c r="V24" i="29" s="1"/>
  <c r="W24" i="29" s="1"/>
  <c r="T25" i="29"/>
  <c r="V25" i="29"/>
  <c r="W25" i="29" s="1"/>
  <c r="T26" i="29"/>
  <c r="V26" i="29" s="1"/>
  <c r="W26" i="29" s="1"/>
  <c r="T27" i="29"/>
  <c r="V27" i="29"/>
  <c r="W27" i="29" s="1"/>
  <c r="T28" i="29"/>
  <c r="V28" i="29" s="1"/>
  <c r="W28" i="29" s="1"/>
  <c r="T29" i="29"/>
  <c r="V29" i="29" s="1"/>
  <c r="W29" i="29" s="1"/>
  <c r="T30" i="29"/>
  <c r="V30" i="29" s="1"/>
  <c r="W30" i="29" s="1"/>
  <c r="T31" i="29"/>
  <c r="V31" i="29"/>
  <c r="W31" i="29" s="1"/>
  <c r="T32" i="29"/>
  <c r="V32" i="29" s="1"/>
  <c r="W32" i="29" s="1"/>
  <c r="T33" i="29"/>
  <c r="V33" i="29" s="1"/>
  <c r="W33" i="29" s="1"/>
  <c r="T34" i="29"/>
  <c r="V34" i="29" s="1"/>
  <c r="W34" i="29" s="1"/>
  <c r="T35" i="29"/>
  <c r="V35" i="29"/>
  <c r="W35" i="29" s="1"/>
  <c r="T36" i="29"/>
  <c r="V36" i="29" s="1"/>
  <c r="W36" i="29" s="1"/>
  <c r="T37" i="29"/>
  <c r="V37" i="29" s="1"/>
  <c r="W37" i="29" s="1"/>
  <c r="T38" i="29"/>
  <c r="W38" i="29"/>
  <c r="T39" i="29"/>
  <c r="V39" i="29" s="1"/>
  <c r="W39" i="29" s="1"/>
  <c r="T40" i="29"/>
  <c r="V40" i="29"/>
  <c r="W40" i="29" s="1"/>
  <c r="T41" i="29"/>
  <c r="V41" i="29" s="1"/>
  <c r="W41" i="29" s="1"/>
  <c r="T42" i="29"/>
  <c r="V42" i="29" s="1"/>
  <c r="W42" i="29" s="1"/>
  <c r="T43" i="29"/>
  <c r="V43" i="29" s="1"/>
  <c r="W43" i="29" s="1"/>
  <c r="T44" i="29"/>
  <c r="V44" i="29"/>
  <c r="W44" i="29" s="1"/>
  <c r="T45" i="29"/>
  <c r="V45" i="29" s="1"/>
  <c r="W45" i="29" s="1"/>
  <c r="T46" i="29"/>
  <c r="V46" i="29"/>
  <c r="W46" i="29" s="1"/>
  <c r="T47" i="29"/>
  <c r="V47" i="29" s="1"/>
  <c r="W47" i="29" s="1"/>
  <c r="T48" i="29"/>
  <c r="V48" i="29"/>
  <c r="W48" i="29" s="1"/>
  <c r="T49" i="29"/>
  <c r="V49" i="29" s="1"/>
  <c r="W49" i="29" s="1"/>
  <c r="T52" i="29"/>
  <c r="V52" i="29" s="1"/>
  <c r="W52" i="29" s="1"/>
  <c r="T54" i="29"/>
  <c r="V54" i="29" s="1"/>
  <c r="W54" i="29" s="1"/>
  <c r="T55" i="29"/>
  <c r="V55" i="29"/>
  <c r="W55" i="29" s="1"/>
  <c r="T56" i="29"/>
  <c r="V56" i="29" s="1"/>
  <c r="W56" i="29" s="1"/>
  <c r="T57" i="29"/>
  <c r="V57" i="29" s="1"/>
  <c r="W57" i="29" s="1"/>
  <c r="T58" i="29"/>
  <c r="V58" i="29" s="1"/>
  <c r="W58" i="29" s="1"/>
  <c r="T59" i="29"/>
  <c r="V59" i="29"/>
  <c r="W59" i="29" s="1"/>
  <c r="T61" i="29"/>
  <c r="V61" i="29" s="1"/>
  <c r="W61" i="29" s="1"/>
  <c r="T62" i="29"/>
  <c r="V62" i="29" s="1"/>
  <c r="W62" i="29" s="1"/>
  <c r="T63" i="29"/>
  <c r="V63" i="29" s="1"/>
  <c r="W63" i="29" s="1"/>
  <c r="T64" i="29"/>
  <c r="V64" i="29"/>
  <c r="W64" i="29" s="1"/>
  <c r="T65" i="29"/>
  <c r="V65" i="29" s="1"/>
  <c r="W65" i="29" s="1"/>
  <c r="T66" i="29"/>
  <c r="V66" i="29" s="1"/>
  <c r="W66" i="29" s="1"/>
  <c r="T67" i="29"/>
  <c r="V67" i="29" s="1"/>
  <c r="W67" i="29" s="1"/>
  <c r="T68" i="29"/>
  <c r="V68" i="29"/>
  <c r="W68" i="29" s="1"/>
  <c r="T69" i="29"/>
  <c r="V69" i="29" s="1"/>
  <c r="W69" i="29" s="1"/>
  <c r="T70" i="29"/>
  <c r="V70" i="29" s="1"/>
  <c r="W70" i="29" s="1"/>
  <c r="T71" i="29"/>
  <c r="V71" i="29" s="1"/>
  <c r="W71" i="29" s="1"/>
  <c r="T72" i="29"/>
  <c r="V72" i="29" s="1"/>
  <c r="W72" i="29" s="1"/>
  <c r="T73" i="29"/>
  <c r="V73" i="29" s="1"/>
  <c r="W73" i="29" s="1"/>
  <c r="T74" i="29"/>
  <c r="V74" i="29" s="1"/>
  <c r="W74" i="29" s="1"/>
  <c r="T75" i="29"/>
  <c r="V75" i="29" s="1"/>
  <c r="W75" i="29" s="1"/>
  <c r="T76" i="29"/>
  <c r="V76" i="29"/>
  <c r="W76" i="29" s="1"/>
  <c r="T77" i="29"/>
  <c r="V77" i="29" s="1"/>
  <c r="W77" i="29" s="1"/>
  <c r="T78" i="29"/>
  <c r="V78" i="29" s="1"/>
  <c r="W78" i="29" s="1"/>
  <c r="T79" i="29"/>
  <c r="V79" i="29" s="1"/>
  <c r="W79" i="29" s="1"/>
  <c r="T80" i="29"/>
  <c r="V80" i="29"/>
  <c r="W80" i="29" s="1"/>
  <c r="T81" i="29"/>
  <c r="V81" i="29" s="1"/>
  <c r="W81" i="29" s="1"/>
  <c r="T82" i="29"/>
  <c r="V82" i="29"/>
  <c r="W82" i="29" s="1"/>
  <c r="T83" i="29"/>
  <c r="V83" i="29" s="1"/>
  <c r="W83" i="29" s="1"/>
  <c r="T84" i="29"/>
  <c r="V84" i="29"/>
  <c r="W84" i="29" s="1"/>
  <c r="T85" i="29"/>
  <c r="V85" i="29" s="1"/>
  <c r="W85" i="29" s="1"/>
  <c r="T86" i="29"/>
  <c r="V86" i="29" s="1"/>
  <c r="W86" i="29" s="1"/>
  <c r="T87" i="29"/>
  <c r="V87" i="29" s="1"/>
  <c r="W87" i="29" s="1"/>
  <c r="W88" i="29"/>
  <c r="T89" i="29"/>
  <c r="V89" i="29" s="1"/>
  <c r="W89" i="29" s="1"/>
  <c r="T90" i="29"/>
  <c r="V90" i="29"/>
  <c r="W90" i="29" s="1"/>
  <c r="T91" i="29"/>
  <c r="V91" i="29" s="1"/>
  <c r="W91" i="29" s="1"/>
  <c r="T92" i="29"/>
  <c r="V92" i="29" s="1"/>
  <c r="W92" i="29" s="1"/>
  <c r="T93" i="29"/>
  <c r="V93" i="29" s="1"/>
  <c r="W93" i="29" s="1"/>
  <c r="T94" i="29"/>
  <c r="V94" i="29"/>
  <c r="W94" i="29" s="1"/>
  <c r="T95" i="29"/>
  <c r="V95" i="29" s="1"/>
  <c r="W95" i="29" s="1"/>
  <c r="T96" i="29"/>
  <c r="V96" i="29" s="1"/>
  <c r="W96" i="29" s="1"/>
  <c r="T97" i="29"/>
  <c r="V97" i="29" s="1"/>
  <c r="W97" i="29" s="1"/>
  <c r="T98" i="29"/>
  <c r="V98" i="29"/>
  <c r="W98" i="29" s="1"/>
  <c r="T99" i="29"/>
  <c r="V99" i="29" s="1"/>
  <c r="W99" i="29" s="1"/>
  <c r="T100" i="29"/>
  <c r="V100" i="29" s="1"/>
  <c r="W100" i="29" s="1"/>
  <c r="T101" i="29"/>
  <c r="V101" i="29" s="1"/>
  <c r="W101" i="29" s="1"/>
  <c r="T102" i="29"/>
  <c r="V102" i="29"/>
  <c r="W102" i="29" s="1"/>
  <c r="T103" i="29"/>
  <c r="V103" i="29" s="1"/>
  <c r="W103" i="29" s="1"/>
  <c r="T104" i="29"/>
  <c r="V104" i="29" s="1"/>
  <c r="W104" i="29" s="1"/>
  <c r="T105" i="29"/>
  <c r="V105" i="29" s="1"/>
  <c r="W105" i="29" s="1"/>
  <c r="T106" i="29"/>
  <c r="V106" i="29"/>
  <c r="W106" i="29" s="1"/>
  <c r="T107" i="29"/>
  <c r="V107" i="29" s="1"/>
  <c r="W107" i="29" s="1"/>
  <c r="T108" i="29"/>
  <c r="V108" i="29" s="1"/>
  <c r="W108" i="29" s="1"/>
  <c r="T109" i="29"/>
  <c r="V109" i="29" s="1"/>
  <c r="W109" i="29" s="1"/>
  <c r="T110" i="29"/>
  <c r="V110" i="29" s="1"/>
  <c r="W110" i="29" s="1"/>
  <c r="T111" i="29"/>
  <c r="V111" i="29" s="1"/>
  <c r="W111" i="29" s="1"/>
  <c r="T112" i="29"/>
  <c r="V112" i="29" s="1"/>
  <c r="W112" i="29" s="1"/>
  <c r="T113" i="29"/>
  <c r="T114" i="29"/>
  <c r="V114" i="29"/>
  <c r="W114" i="29" s="1"/>
  <c r="T115" i="29"/>
  <c r="V115" i="29" s="1"/>
  <c r="W115" i="29" s="1"/>
  <c r="T116" i="29"/>
  <c r="V116" i="29" s="1"/>
  <c r="W116" i="29" s="1"/>
  <c r="T117" i="29"/>
  <c r="V117" i="29" s="1"/>
  <c r="W117" i="29" s="1"/>
  <c r="T118" i="29"/>
  <c r="V118" i="29"/>
  <c r="W118" i="29" s="1"/>
  <c r="T119" i="29"/>
  <c r="V119" i="29" s="1"/>
  <c r="W119" i="29" s="1"/>
  <c r="T120" i="29"/>
  <c r="V120" i="29" s="1"/>
  <c r="W120" i="29" s="1"/>
  <c r="T121" i="29"/>
  <c r="V121" i="29" s="1"/>
  <c r="W121" i="29" s="1"/>
  <c r="T122" i="29"/>
  <c r="V122" i="29" s="1"/>
  <c r="W122" i="29" s="1"/>
  <c r="T123" i="29"/>
  <c r="V123" i="29" s="1"/>
  <c r="W123" i="29" s="1"/>
  <c r="V124" i="29"/>
  <c r="W124" i="29" s="1"/>
  <c r="V125" i="29"/>
  <c r="W125" i="29" s="1"/>
  <c r="V126" i="29"/>
  <c r="W126" i="29"/>
  <c r="T127" i="29"/>
  <c r="V127" i="29" s="1"/>
  <c r="W127" i="29" s="1"/>
  <c r="T128" i="29"/>
  <c r="V128" i="29" s="1"/>
  <c r="W128" i="29" s="1"/>
  <c r="T129" i="29"/>
  <c r="V129" i="29"/>
  <c r="W129" i="29" s="1"/>
  <c r="V130" i="29"/>
  <c r="W130" i="29" s="1"/>
  <c r="T131" i="29"/>
  <c r="V131" i="29" s="1"/>
  <c r="W131" i="29" s="1"/>
  <c r="T132" i="29"/>
  <c r="V132" i="29"/>
  <c r="W132" i="29" s="1"/>
  <c r="T133" i="29"/>
  <c r="V133" i="29" s="1"/>
  <c r="W133" i="29" s="1"/>
  <c r="T134" i="29"/>
  <c r="V134" i="29" s="1"/>
  <c r="W134" i="29" s="1"/>
  <c r="T135" i="29"/>
  <c r="V135" i="29" s="1"/>
  <c r="W135" i="29" s="1"/>
  <c r="T136" i="29"/>
  <c r="V136" i="29"/>
  <c r="W136" i="29" s="1"/>
  <c r="T137" i="29"/>
  <c r="V137" i="29" s="1"/>
  <c r="W137" i="29" s="1"/>
  <c r="T138" i="29"/>
  <c r="V138" i="29" s="1"/>
  <c r="W138" i="29" s="1"/>
  <c r="T139" i="29"/>
  <c r="V139" i="29" s="1"/>
  <c r="W139" i="29" s="1"/>
  <c r="T140" i="29"/>
  <c r="V140" i="29"/>
  <c r="W140" i="29" s="1"/>
  <c r="T141" i="29"/>
  <c r="V141" i="29" s="1"/>
  <c r="W141" i="29" s="1"/>
  <c r="T142" i="29"/>
  <c r="V142" i="29"/>
  <c r="W142" i="29" s="1"/>
  <c r="T143" i="29"/>
  <c r="V143" i="29" s="1"/>
  <c r="W143" i="29" s="1"/>
  <c r="T144" i="29"/>
  <c r="V144" i="29"/>
  <c r="W144" i="29" s="1"/>
  <c r="T145" i="29"/>
  <c r="V145" i="29" s="1"/>
  <c r="W145" i="29" s="1"/>
  <c r="T146" i="29"/>
  <c r="V146" i="29"/>
  <c r="W146" i="29" s="1"/>
  <c r="T147" i="29"/>
  <c r="V147" i="29" s="1"/>
  <c r="W147" i="29" s="1"/>
  <c r="T148" i="29"/>
  <c r="V148" i="29" s="1"/>
  <c r="W148" i="29" s="1"/>
  <c r="T149" i="29"/>
  <c r="V149" i="29" s="1"/>
  <c r="W149" i="29" s="1"/>
  <c r="T150" i="29"/>
  <c r="V150" i="29" s="1"/>
  <c r="W150" i="29" s="1"/>
  <c r="T151" i="29"/>
  <c r="V151" i="29" s="1"/>
  <c r="W151" i="29" s="1"/>
  <c r="T152" i="29"/>
  <c r="V152" i="29"/>
  <c r="W152" i="29" s="1"/>
  <c r="B156" i="29"/>
  <c r="C156" i="29"/>
  <c r="D156" i="29"/>
  <c r="E156" i="29"/>
  <c r="F156" i="29"/>
  <c r="G156" i="29"/>
  <c r="H156" i="29"/>
  <c r="I156" i="29"/>
  <c r="J156" i="29"/>
  <c r="K156" i="29"/>
  <c r="L156" i="29"/>
  <c r="M156" i="29"/>
  <c r="N156" i="29"/>
  <c r="O156" i="29"/>
  <c r="P156" i="29"/>
  <c r="Q156" i="29"/>
  <c r="R156" i="29"/>
  <c r="S156" i="29"/>
  <c r="U156" i="29"/>
  <c r="T9" i="28"/>
  <c r="V9" i="28" s="1"/>
  <c r="T10" i="28"/>
  <c r="V10" i="28"/>
  <c r="T11" i="28"/>
  <c r="V11" i="28"/>
  <c r="T12" i="28"/>
  <c r="V12" i="28" s="1"/>
  <c r="T13" i="28"/>
  <c r="V13" i="28" s="1"/>
  <c r="T14" i="28"/>
  <c r="V14" i="28"/>
  <c r="T15" i="28"/>
  <c r="V15" i="28"/>
  <c r="T16" i="28"/>
  <c r="V16" i="28" s="1"/>
  <c r="T17" i="28"/>
  <c r="V17" i="28" s="1"/>
  <c r="T18" i="28"/>
  <c r="V18" i="28"/>
  <c r="T19" i="28"/>
  <c r="V19" i="28"/>
  <c r="T20" i="28"/>
  <c r="V20" i="28" s="1"/>
  <c r="T21" i="28"/>
  <c r="V21" i="28" s="1"/>
  <c r="T22" i="28"/>
  <c r="V22" i="28"/>
  <c r="T23" i="28"/>
  <c r="V23" i="28"/>
  <c r="W23" i="28" s="1"/>
  <c r="T24" i="28"/>
  <c r="V24" i="28" s="1"/>
  <c r="T25" i="28"/>
  <c r="V25" i="28"/>
  <c r="W25" i="28" s="1"/>
  <c r="T26" i="28"/>
  <c r="V26" i="28" s="1"/>
  <c r="W26" i="28" s="1"/>
  <c r="T27" i="28"/>
  <c r="V27" i="28"/>
  <c r="W27" i="28" s="1"/>
  <c r="T28" i="28"/>
  <c r="V28" i="28" s="1"/>
  <c r="W28" i="28" s="1"/>
  <c r="T29" i="28"/>
  <c r="V29" i="28"/>
  <c r="W29" i="28" s="1"/>
  <c r="T30" i="28"/>
  <c r="V30" i="28" s="1"/>
  <c r="W30" i="28" s="1"/>
  <c r="T31" i="28"/>
  <c r="V31" i="28" s="1"/>
  <c r="W31" i="28" s="1"/>
  <c r="T32" i="28"/>
  <c r="V32" i="28" s="1"/>
  <c r="W32" i="28" s="1"/>
  <c r="T33" i="28"/>
  <c r="V33" i="28"/>
  <c r="W33" i="28" s="1"/>
  <c r="T34" i="28"/>
  <c r="V34" i="28" s="1"/>
  <c r="W34" i="28" s="1"/>
  <c r="T35" i="28"/>
  <c r="V35" i="28" s="1"/>
  <c r="W35" i="28" s="1"/>
  <c r="T36" i="28"/>
  <c r="V36" i="28" s="1"/>
  <c r="W36" i="28" s="1"/>
  <c r="T37" i="28"/>
  <c r="V37" i="28" s="1"/>
  <c r="W37" i="28" s="1"/>
  <c r="T38" i="28"/>
  <c r="V38" i="28" s="1"/>
  <c r="W38" i="28" s="1"/>
  <c r="T39" i="28"/>
  <c r="V39" i="28"/>
  <c r="W39" i="28" s="1"/>
  <c r="T40" i="28"/>
  <c r="V40" i="28" s="1"/>
  <c r="W40" i="28" s="1"/>
  <c r="T41" i="28"/>
  <c r="V41" i="28"/>
  <c r="W41" i="28" s="1"/>
  <c r="T42" i="28"/>
  <c r="V42" i="28" s="1"/>
  <c r="W42" i="28" s="1"/>
  <c r="T43" i="28"/>
  <c r="V43" i="28"/>
  <c r="W43" i="28" s="1"/>
  <c r="V44" i="28"/>
  <c r="W44" i="28" s="1"/>
  <c r="T45" i="28"/>
  <c r="V45" i="28" s="1"/>
  <c r="W45" i="28" s="1"/>
  <c r="T46" i="28"/>
  <c r="V46" i="28" s="1"/>
  <c r="W46" i="28" s="1"/>
  <c r="T47" i="28"/>
  <c r="V47" i="28" s="1"/>
  <c r="W47" i="28" s="1"/>
  <c r="T48" i="28"/>
  <c r="V48" i="28" s="1"/>
  <c r="W48" i="28" s="1"/>
  <c r="T49" i="28"/>
  <c r="V49" i="28" s="1"/>
  <c r="W49" i="28" s="1"/>
  <c r="T50" i="28"/>
  <c r="V50" i="28"/>
  <c r="W50" i="28" s="1"/>
  <c r="T51" i="28"/>
  <c r="V51" i="28" s="1"/>
  <c r="W51" i="28" s="1"/>
  <c r="T52" i="28"/>
  <c r="V52" i="28"/>
  <c r="W52" i="28" s="1"/>
  <c r="T53" i="28"/>
  <c r="V53" i="28" s="1"/>
  <c r="W53" i="28" s="1"/>
  <c r="T54" i="28"/>
  <c r="V54" i="28"/>
  <c r="W54" i="28" s="1"/>
  <c r="T55" i="28"/>
  <c r="V55" i="28" s="1"/>
  <c r="W55" i="28" s="1"/>
  <c r="T56" i="28"/>
  <c r="V56" i="28"/>
  <c r="W56" i="28" s="1"/>
  <c r="T57" i="28"/>
  <c r="V57" i="28" s="1"/>
  <c r="W57" i="28" s="1"/>
  <c r="T58" i="28"/>
  <c r="V58" i="28" s="1"/>
  <c r="W58" i="28" s="1"/>
  <c r="T59" i="28"/>
  <c r="V59" i="28" s="1"/>
  <c r="W59" i="28" s="1"/>
  <c r="T60" i="28"/>
  <c r="V60" i="28"/>
  <c r="W60" i="28" s="1"/>
  <c r="T61" i="28"/>
  <c r="V61" i="28" s="1"/>
  <c r="W61" i="28" s="1"/>
  <c r="T62" i="28"/>
  <c r="V62" i="28" s="1"/>
  <c r="W62" i="28" s="1"/>
  <c r="T63" i="28"/>
  <c r="V63" i="28" s="1"/>
  <c r="W63" i="28" s="1"/>
  <c r="T64" i="28"/>
  <c r="V64" i="28" s="1"/>
  <c r="W64" i="28" s="1"/>
  <c r="T65" i="28"/>
  <c r="V65" i="28" s="1"/>
  <c r="W65" i="28" s="1"/>
  <c r="T66" i="28"/>
  <c r="V66" i="28"/>
  <c r="W66" i="28" s="1"/>
  <c r="T67" i="28"/>
  <c r="V67" i="28" s="1"/>
  <c r="W67" i="28" s="1"/>
  <c r="T68" i="28"/>
  <c r="V68" i="28"/>
  <c r="W68" i="28" s="1"/>
  <c r="T69" i="28"/>
  <c r="V69" i="28" s="1"/>
  <c r="W69" i="28" s="1"/>
  <c r="T70" i="28"/>
  <c r="V70" i="28"/>
  <c r="W70" i="28" s="1"/>
  <c r="T71" i="28"/>
  <c r="V71" i="28" s="1"/>
  <c r="W71" i="28" s="1"/>
  <c r="T72" i="28"/>
  <c r="V72" i="28"/>
  <c r="W72" i="28" s="1"/>
  <c r="T73" i="28"/>
  <c r="V73" i="28" s="1"/>
  <c r="W73" i="28" s="1"/>
  <c r="T74" i="28"/>
  <c r="V74" i="28" s="1"/>
  <c r="W74" i="28" s="1"/>
  <c r="T75" i="28"/>
  <c r="V75" i="28" s="1"/>
  <c r="W75" i="28" s="1"/>
  <c r="T76" i="28"/>
  <c r="V76" i="28"/>
  <c r="W76" i="28" s="1"/>
  <c r="T77" i="28"/>
  <c r="V77" i="28" s="1"/>
  <c r="W77" i="28" s="1"/>
  <c r="T78" i="28"/>
  <c r="V78" i="28" s="1"/>
  <c r="W78" i="28" s="1"/>
  <c r="T79" i="28"/>
  <c r="V79" i="28" s="1"/>
  <c r="W79" i="28" s="1"/>
  <c r="T80" i="28"/>
  <c r="V80" i="28" s="1"/>
  <c r="W80" i="28" s="1"/>
  <c r="T81" i="28"/>
  <c r="V81" i="28" s="1"/>
  <c r="W81" i="28" s="1"/>
  <c r="T82" i="28"/>
  <c r="V82" i="28"/>
  <c r="W82" i="28" s="1"/>
  <c r="T83" i="28"/>
  <c r="V83" i="28" s="1"/>
  <c r="W83" i="28" s="1"/>
  <c r="T84" i="28"/>
  <c r="V84" i="28"/>
  <c r="W84" i="28" s="1"/>
  <c r="T85" i="28"/>
  <c r="V85" i="28" s="1"/>
  <c r="W85" i="28" s="1"/>
  <c r="T86" i="28"/>
  <c r="V86" i="28"/>
  <c r="W86" i="28" s="1"/>
  <c r="T87" i="28"/>
  <c r="V87" i="28" s="1"/>
  <c r="W87" i="28" s="1"/>
  <c r="T88" i="28"/>
  <c r="V88" i="28"/>
  <c r="W88" i="28" s="1"/>
  <c r="T89" i="28"/>
  <c r="V89" i="28" s="1"/>
  <c r="W89" i="28" s="1"/>
  <c r="T90" i="28"/>
  <c r="V90" i="28" s="1"/>
  <c r="W90" i="28" s="1"/>
  <c r="T91" i="28"/>
  <c r="V91" i="28" s="1"/>
  <c r="W91" i="28" s="1"/>
  <c r="T92" i="28"/>
  <c r="V92" i="28"/>
  <c r="W92" i="28" s="1"/>
  <c r="T93" i="28"/>
  <c r="V93" i="28" s="1"/>
  <c r="W93" i="28" s="1"/>
  <c r="T94" i="28"/>
  <c r="V94" i="28" s="1"/>
  <c r="W94" i="28" s="1"/>
  <c r="T95" i="28"/>
  <c r="V95" i="28" s="1"/>
  <c r="W95" i="28" s="1"/>
  <c r="T96" i="28"/>
  <c r="V96" i="28" s="1"/>
  <c r="W96" i="28" s="1"/>
  <c r="T97" i="28"/>
  <c r="V97" i="28" s="1"/>
  <c r="W97" i="28" s="1"/>
  <c r="T98" i="28"/>
  <c r="V98" i="28"/>
  <c r="W98" i="28" s="1"/>
  <c r="T99" i="28"/>
  <c r="V99" i="28" s="1"/>
  <c r="W99" i="28" s="1"/>
  <c r="T100" i="28"/>
  <c r="V100" i="28"/>
  <c r="W100" i="28" s="1"/>
  <c r="T101" i="28"/>
  <c r="V101" i="28" s="1"/>
  <c r="W101" i="28" s="1"/>
  <c r="T102" i="28"/>
  <c r="V102" i="28"/>
  <c r="W102" i="28" s="1"/>
  <c r="T103" i="28"/>
  <c r="V103" i="28" s="1"/>
  <c r="W103" i="28" s="1"/>
  <c r="T104" i="28"/>
  <c r="V104" i="28"/>
  <c r="W104" i="28" s="1"/>
  <c r="T105" i="28"/>
  <c r="V105" i="28" s="1"/>
  <c r="W105" i="28" s="1"/>
  <c r="T106" i="28"/>
  <c r="V106" i="28" s="1"/>
  <c r="W106" i="28" s="1"/>
  <c r="T107" i="28"/>
  <c r="V107" i="28" s="1"/>
  <c r="W107" i="28" s="1"/>
  <c r="T108" i="28"/>
  <c r="V108" i="28"/>
  <c r="W108" i="28" s="1"/>
  <c r="T109" i="28"/>
  <c r="V109" i="28" s="1"/>
  <c r="W109" i="28" s="1"/>
  <c r="T110" i="28"/>
  <c r="V110" i="28" s="1"/>
  <c r="W110" i="28" s="1"/>
  <c r="T111" i="28"/>
  <c r="V111" i="28" s="1"/>
  <c r="W111" i="28" s="1"/>
  <c r="T112" i="28"/>
  <c r="V112" i="28" s="1"/>
  <c r="W112" i="28" s="1"/>
  <c r="T113" i="28"/>
  <c r="V113" i="28" s="1"/>
  <c r="W113" i="28" s="1"/>
  <c r="T114" i="28"/>
  <c r="V114" i="28"/>
  <c r="W114" i="28" s="1"/>
  <c r="T115" i="28"/>
  <c r="V115" i="28" s="1"/>
  <c r="W115" i="28" s="1"/>
  <c r="T116" i="28"/>
  <c r="V116" i="28"/>
  <c r="W116" i="28" s="1"/>
  <c r="T117" i="28"/>
  <c r="V117" i="28" s="1"/>
  <c r="W117" i="28" s="1"/>
  <c r="T118" i="28"/>
  <c r="V118" i="28"/>
  <c r="W118" i="28" s="1"/>
  <c r="T119" i="28"/>
  <c r="V119" i="28" s="1"/>
  <c r="W119" i="28" s="1"/>
  <c r="T120" i="28"/>
  <c r="V120" i="28" s="1"/>
  <c r="W120" i="28" s="1"/>
  <c r="T121" i="28"/>
  <c r="V121" i="28" s="1"/>
  <c r="W121" i="28" s="1"/>
  <c r="T122" i="28"/>
  <c r="V122" i="28" s="1"/>
  <c r="W122" i="28" s="1"/>
  <c r="T123" i="28"/>
  <c r="V123" i="28" s="1"/>
  <c r="W123" i="28" s="1"/>
  <c r="T124" i="28"/>
  <c r="V124" i="28"/>
  <c r="W124" i="28" s="1"/>
  <c r="T125" i="28"/>
  <c r="V125" i="28" s="1"/>
  <c r="W125" i="28" s="1"/>
  <c r="T126" i="28"/>
  <c r="V126" i="28" s="1"/>
  <c r="W126" i="28" s="1"/>
  <c r="T127" i="28"/>
  <c r="V127" i="28" s="1"/>
  <c r="W127" i="28" s="1"/>
  <c r="T128" i="28"/>
  <c r="V128" i="28" s="1"/>
  <c r="W128" i="28" s="1"/>
  <c r="T129" i="28"/>
  <c r="V129" i="28" s="1"/>
  <c r="W129" i="28" s="1"/>
  <c r="T130" i="28"/>
  <c r="V130" i="28"/>
  <c r="W130" i="28" s="1"/>
  <c r="T131" i="28"/>
  <c r="V131" i="28" s="1"/>
  <c r="W131" i="28" s="1"/>
  <c r="T132" i="28"/>
  <c r="V132" i="28"/>
  <c r="W132" i="28" s="1"/>
  <c r="T133" i="28"/>
  <c r="V133" i="28" s="1"/>
  <c r="W133" i="28" s="1"/>
  <c r="T134" i="28"/>
  <c r="V134" i="28"/>
  <c r="W134" i="28" s="1"/>
  <c r="T135" i="28"/>
  <c r="V135" i="28" s="1"/>
  <c r="W135" i="28" s="1"/>
  <c r="T136" i="28"/>
  <c r="V136" i="28"/>
  <c r="W136" i="28" s="1"/>
  <c r="T137" i="28"/>
  <c r="V137" i="28" s="1"/>
  <c r="W137" i="28" s="1"/>
  <c r="T138" i="28"/>
  <c r="V138" i="28" s="1"/>
  <c r="W138" i="28" s="1"/>
  <c r="T139" i="28"/>
  <c r="V139" i="28" s="1"/>
  <c r="W139" i="28" s="1"/>
  <c r="T140" i="28"/>
  <c r="V140" i="28"/>
  <c r="W140" i="28" s="1"/>
  <c r="T141" i="28"/>
  <c r="V141" i="28" s="1"/>
  <c r="W141" i="28" s="1"/>
  <c r="T142" i="28"/>
  <c r="V142" i="28" s="1"/>
  <c r="W142" i="28" s="1"/>
  <c r="T143" i="28"/>
  <c r="V143" i="28" s="1"/>
  <c r="T144" i="28"/>
  <c r="V144" i="28" s="1"/>
  <c r="W144" i="28" s="1"/>
  <c r="T145" i="28"/>
  <c r="V145" i="28" s="1"/>
  <c r="W145" i="28" s="1"/>
  <c r="T146" i="28"/>
  <c r="V146" i="28"/>
  <c r="W146" i="28" s="1"/>
  <c r="T147" i="28"/>
  <c r="V147" i="28" s="1"/>
  <c r="W147" i="28" s="1"/>
  <c r="T148" i="28"/>
  <c r="V148" i="28"/>
  <c r="W148" i="28" s="1"/>
  <c r="T149" i="28"/>
  <c r="V149" i="28" s="1"/>
  <c r="W149" i="28" s="1"/>
  <c r="T150" i="28"/>
  <c r="V150" i="28"/>
  <c r="W150" i="28" s="1"/>
  <c r="T151" i="28"/>
  <c r="V151" i="28" s="1"/>
  <c r="W151" i="28" s="1"/>
  <c r="T152" i="28"/>
  <c r="V152" i="28" s="1"/>
  <c r="W152" i="28" s="1"/>
  <c r="B155" i="28"/>
  <c r="C155" i="28"/>
  <c r="D155" i="28"/>
  <c r="E155" i="28"/>
  <c r="F155" i="28"/>
  <c r="G155" i="28"/>
  <c r="H155" i="28"/>
  <c r="I155" i="28"/>
  <c r="J155" i="28"/>
  <c r="K155" i="28"/>
  <c r="L155" i="28"/>
  <c r="M155" i="28"/>
  <c r="N155" i="28"/>
  <c r="O155" i="28"/>
  <c r="P155" i="28"/>
  <c r="Q155" i="28"/>
  <c r="R155" i="28"/>
  <c r="S155" i="28"/>
  <c r="U155" i="28"/>
  <c r="T9" i="26"/>
  <c r="V9" i="26" s="1"/>
  <c r="T10" i="26"/>
  <c r="V10" i="26" s="1"/>
  <c r="T11" i="26"/>
  <c r="T12" i="26"/>
  <c r="V12" i="26" s="1"/>
  <c r="T13" i="26"/>
  <c r="V13" i="26" s="1"/>
  <c r="T14" i="26"/>
  <c r="V14" i="26" s="1"/>
  <c r="T15" i="26"/>
  <c r="V15" i="26" s="1"/>
  <c r="T16" i="26"/>
  <c r="V16" i="26" s="1"/>
  <c r="T17" i="26"/>
  <c r="V17" i="26" s="1"/>
  <c r="T18" i="26"/>
  <c r="V18" i="26" s="1"/>
  <c r="T19" i="26"/>
  <c r="V19" i="26" s="1"/>
  <c r="T20" i="26"/>
  <c r="V20" i="26" s="1"/>
  <c r="T21" i="26"/>
  <c r="V21" i="26" s="1"/>
  <c r="T22" i="26"/>
  <c r="V22" i="26" s="1"/>
  <c r="T23" i="26"/>
  <c r="V23" i="26" s="1"/>
  <c r="T24" i="26"/>
  <c r="V24" i="26" s="1"/>
  <c r="T25" i="26"/>
  <c r="V25" i="26" s="1"/>
  <c r="T26" i="26"/>
  <c r="V26" i="26" s="1"/>
  <c r="T27" i="26"/>
  <c r="V27" i="26" s="1"/>
  <c r="T28" i="26"/>
  <c r="V28" i="26" s="1"/>
  <c r="T29" i="26"/>
  <c r="V29" i="26" s="1"/>
  <c r="T30" i="26"/>
  <c r="V30" i="26" s="1"/>
  <c r="T31" i="26"/>
  <c r="V31" i="26" s="1"/>
  <c r="T32" i="26"/>
  <c r="V32" i="26" s="1"/>
  <c r="T33" i="26"/>
  <c r="V33" i="26" s="1"/>
  <c r="T34" i="26"/>
  <c r="V34" i="26" s="1"/>
  <c r="T35" i="26"/>
  <c r="V35" i="26" s="1"/>
  <c r="T36" i="26"/>
  <c r="V36" i="26" s="1"/>
  <c r="T37" i="26"/>
  <c r="V37" i="26" s="1"/>
  <c r="T38" i="26"/>
  <c r="V38" i="26" s="1"/>
  <c r="T39" i="26"/>
  <c r="V39" i="26" s="1"/>
  <c r="T40" i="26"/>
  <c r="V40" i="26" s="1"/>
  <c r="T41" i="26"/>
  <c r="V41" i="26" s="1"/>
  <c r="T42" i="26"/>
  <c r="V42" i="26" s="1"/>
  <c r="T43" i="26"/>
  <c r="V43" i="26" s="1"/>
  <c r="T44" i="26"/>
  <c r="V44" i="26" s="1"/>
  <c r="T45" i="26"/>
  <c r="V45" i="26" s="1"/>
  <c r="T46" i="26"/>
  <c r="V46" i="26" s="1"/>
  <c r="T47" i="26"/>
  <c r="V47" i="26" s="1"/>
  <c r="T48" i="26"/>
  <c r="V48" i="26" s="1"/>
  <c r="T49" i="26"/>
  <c r="V49" i="26" s="1"/>
  <c r="T50" i="26"/>
  <c r="V50" i="26" s="1"/>
  <c r="T52" i="26"/>
  <c r="V52" i="26" s="1"/>
  <c r="T53" i="26"/>
  <c r="V53" i="26" s="1"/>
  <c r="T54" i="26"/>
  <c r="V54" i="26" s="1"/>
  <c r="T55" i="26"/>
  <c r="V55" i="26" s="1"/>
  <c r="T56" i="26"/>
  <c r="V56" i="26" s="1"/>
  <c r="T57" i="26"/>
  <c r="V57" i="26" s="1"/>
  <c r="T58" i="26"/>
  <c r="V58" i="26" s="1"/>
  <c r="T59" i="26"/>
  <c r="V59" i="26" s="1"/>
  <c r="T60" i="26"/>
  <c r="V60" i="26" s="1"/>
  <c r="T61" i="26"/>
  <c r="V61" i="26" s="1"/>
  <c r="T62" i="26"/>
  <c r="V62" i="26" s="1"/>
  <c r="T63" i="26"/>
  <c r="V63" i="26" s="1"/>
  <c r="T64" i="26"/>
  <c r="V64" i="26" s="1"/>
  <c r="T65" i="26"/>
  <c r="V65" i="26" s="1"/>
  <c r="T66" i="26"/>
  <c r="V66" i="26" s="1"/>
  <c r="T67" i="26"/>
  <c r="V67" i="26" s="1"/>
  <c r="T68" i="26"/>
  <c r="V68" i="26" s="1"/>
  <c r="T69" i="26"/>
  <c r="V69" i="26" s="1"/>
  <c r="T70" i="26"/>
  <c r="V70" i="26" s="1"/>
  <c r="T71" i="26"/>
  <c r="V71" i="26" s="1"/>
  <c r="T72" i="26"/>
  <c r="V72" i="26" s="1"/>
  <c r="T73" i="26"/>
  <c r="V73" i="26" s="1"/>
  <c r="T74" i="26"/>
  <c r="V74" i="26" s="1"/>
  <c r="T75" i="26"/>
  <c r="V75" i="26" s="1"/>
  <c r="T76" i="26"/>
  <c r="V76" i="26" s="1"/>
  <c r="T77" i="26"/>
  <c r="V77" i="26" s="1"/>
  <c r="T78" i="26"/>
  <c r="V78" i="26" s="1"/>
  <c r="T79" i="26"/>
  <c r="V79" i="26" s="1"/>
  <c r="T80" i="26"/>
  <c r="V80" i="26" s="1"/>
  <c r="T81" i="26"/>
  <c r="V81" i="26" s="1"/>
  <c r="T82" i="26"/>
  <c r="V82" i="26" s="1"/>
  <c r="T83" i="26"/>
  <c r="V83" i="26" s="1"/>
  <c r="T84" i="26"/>
  <c r="V84" i="26" s="1"/>
  <c r="T85" i="26"/>
  <c r="V85" i="26" s="1"/>
  <c r="T86" i="26"/>
  <c r="V86" i="26" s="1"/>
  <c r="T87" i="26"/>
  <c r="V87" i="26" s="1"/>
  <c r="T88" i="26"/>
  <c r="V88" i="26" s="1"/>
  <c r="T89" i="26"/>
  <c r="V89" i="26" s="1"/>
  <c r="T90" i="26"/>
  <c r="V90" i="26" s="1"/>
  <c r="T91" i="26"/>
  <c r="V91" i="26" s="1"/>
  <c r="T92" i="26"/>
  <c r="V92" i="26" s="1"/>
  <c r="T93" i="26"/>
  <c r="V93" i="26" s="1"/>
  <c r="T94" i="26"/>
  <c r="V94" i="26" s="1"/>
  <c r="T95" i="26"/>
  <c r="V95" i="26" s="1"/>
  <c r="T96" i="26"/>
  <c r="V96" i="26" s="1"/>
  <c r="T97" i="26"/>
  <c r="V97" i="26" s="1"/>
  <c r="T98" i="26"/>
  <c r="V98" i="26" s="1"/>
  <c r="T99" i="26"/>
  <c r="V99" i="26" s="1"/>
  <c r="T100" i="26"/>
  <c r="V100" i="26" s="1"/>
  <c r="T101" i="26"/>
  <c r="V101" i="26" s="1"/>
  <c r="T102" i="26"/>
  <c r="V102" i="26" s="1"/>
  <c r="T103" i="26"/>
  <c r="V103" i="26" s="1"/>
  <c r="T104" i="26"/>
  <c r="V104" i="26" s="1"/>
  <c r="T105" i="26"/>
  <c r="V105" i="26" s="1"/>
  <c r="T106" i="26"/>
  <c r="V106" i="26" s="1"/>
  <c r="T107" i="26"/>
  <c r="V107" i="26" s="1"/>
  <c r="T108" i="26"/>
  <c r="V108" i="26" s="1"/>
  <c r="T109" i="26"/>
  <c r="V109" i="26" s="1"/>
  <c r="T110" i="26"/>
  <c r="V110" i="26" s="1"/>
  <c r="T111" i="26"/>
  <c r="V111" i="26" s="1"/>
  <c r="T112" i="26"/>
  <c r="V112" i="26" s="1"/>
  <c r="T113" i="26"/>
  <c r="V113" i="26" s="1"/>
  <c r="T114" i="26"/>
  <c r="V114" i="26" s="1"/>
  <c r="T115" i="26"/>
  <c r="V115" i="26" s="1"/>
  <c r="T116" i="26"/>
  <c r="V116" i="26" s="1"/>
  <c r="T117" i="26"/>
  <c r="V117" i="26" s="1"/>
  <c r="T118" i="26"/>
  <c r="V118" i="26" s="1"/>
  <c r="T119" i="26"/>
  <c r="V119" i="26" s="1"/>
  <c r="T120" i="26"/>
  <c r="V120" i="26" s="1"/>
  <c r="T121" i="26"/>
  <c r="V121" i="26" s="1"/>
  <c r="T122" i="26"/>
  <c r="V122" i="26" s="1"/>
  <c r="T123" i="26"/>
  <c r="V123" i="26" s="1"/>
  <c r="T124" i="26"/>
  <c r="V124" i="26" s="1"/>
  <c r="T125" i="26"/>
  <c r="V125" i="26" s="1"/>
  <c r="T126" i="26"/>
  <c r="V126" i="26" s="1"/>
  <c r="T127" i="26"/>
  <c r="V127" i="26" s="1"/>
  <c r="T128" i="26"/>
  <c r="V128" i="26" s="1"/>
  <c r="T129" i="26"/>
  <c r="V129" i="26" s="1"/>
  <c r="V130" i="26"/>
  <c r="T131" i="26"/>
  <c r="V131" i="26"/>
  <c r="T132" i="26"/>
  <c r="V132" i="26" s="1"/>
  <c r="T133" i="26"/>
  <c r="V133" i="26" s="1"/>
  <c r="T134" i="26"/>
  <c r="V134" i="26"/>
  <c r="T135" i="26"/>
  <c r="V135" i="26"/>
  <c r="T136" i="26"/>
  <c r="V136" i="26" s="1"/>
  <c r="T137" i="26"/>
  <c r="V137" i="26" s="1"/>
  <c r="T138" i="26"/>
  <c r="V138" i="26"/>
  <c r="T139" i="26"/>
  <c r="V139" i="26"/>
  <c r="T140" i="26"/>
  <c r="V140" i="26" s="1"/>
  <c r="T141" i="26"/>
  <c r="V141" i="26" s="1"/>
  <c r="T142" i="26"/>
  <c r="V142" i="26"/>
  <c r="T143" i="26"/>
  <c r="V143" i="26" s="1"/>
  <c r="T144" i="26"/>
  <c r="V144" i="26" s="1"/>
  <c r="T145" i="26"/>
  <c r="V145" i="26" s="1"/>
  <c r="T146" i="26"/>
  <c r="V146" i="26" s="1"/>
  <c r="T147" i="26"/>
  <c r="V147" i="26" s="1"/>
  <c r="T148" i="26"/>
  <c r="V148" i="26" s="1"/>
  <c r="T149" i="26"/>
  <c r="V149" i="26" s="1"/>
  <c r="T150" i="26"/>
  <c r="V150" i="26" s="1"/>
  <c r="T151" i="26"/>
  <c r="V151" i="26" s="1"/>
  <c r="T152" i="26"/>
  <c r="V152" i="26" s="1"/>
  <c r="B155" i="26"/>
  <c r="C155" i="26"/>
  <c r="D155" i="26"/>
  <c r="E155" i="26"/>
  <c r="F155" i="26"/>
  <c r="G155" i="26"/>
  <c r="H155" i="26"/>
  <c r="I155" i="26"/>
  <c r="J155" i="26"/>
  <c r="K155" i="26"/>
  <c r="L155" i="26"/>
  <c r="M155" i="26"/>
  <c r="N155" i="26"/>
  <c r="O155" i="26"/>
  <c r="P155" i="26"/>
  <c r="Q155" i="26"/>
  <c r="R155" i="26"/>
  <c r="S155" i="26"/>
  <c r="U155" i="26"/>
  <c r="T9" i="25"/>
  <c r="V9" i="25"/>
  <c r="T10" i="25"/>
  <c r="V10" i="25"/>
  <c r="T11" i="25"/>
  <c r="V11" i="25"/>
  <c r="T12" i="25"/>
  <c r="V12" i="25" s="1"/>
  <c r="T13" i="25"/>
  <c r="V13" i="25"/>
  <c r="T14" i="25"/>
  <c r="V14" i="25" s="1"/>
  <c r="T15" i="25"/>
  <c r="V15" i="25"/>
  <c r="T16" i="25"/>
  <c r="V16" i="25" s="1"/>
  <c r="T17" i="25"/>
  <c r="V17" i="25"/>
  <c r="T18" i="25"/>
  <c r="V18" i="25"/>
  <c r="T19" i="25"/>
  <c r="V19" i="25"/>
  <c r="T20" i="25"/>
  <c r="V20" i="25" s="1"/>
  <c r="T21" i="25"/>
  <c r="V21" i="25"/>
  <c r="T22" i="25"/>
  <c r="V22" i="25"/>
  <c r="T23" i="25"/>
  <c r="V23" i="25"/>
  <c r="T24" i="25"/>
  <c r="V24" i="25" s="1"/>
  <c r="T25" i="25"/>
  <c r="V25" i="25"/>
  <c r="T26" i="25"/>
  <c r="V26" i="25"/>
  <c r="T27" i="25"/>
  <c r="V27" i="25"/>
  <c r="T28" i="25"/>
  <c r="V28" i="25" s="1"/>
  <c r="T29" i="25"/>
  <c r="V29" i="25"/>
  <c r="T30" i="25"/>
  <c r="V30" i="25"/>
  <c r="T31" i="25"/>
  <c r="V31" i="25"/>
  <c r="T32" i="25"/>
  <c r="V32" i="25" s="1"/>
  <c r="T33" i="25"/>
  <c r="V33" i="25"/>
  <c r="T34" i="25"/>
  <c r="V34" i="25"/>
  <c r="T35" i="25"/>
  <c r="V35" i="25"/>
  <c r="T36" i="25"/>
  <c r="V36" i="25" s="1"/>
  <c r="T37" i="25"/>
  <c r="V37" i="25"/>
  <c r="T38" i="25"/>
  <c r="V38" i="25" s="1"/>
  <c r="V39" i="25"/>
  <c r="T40" i="25"/>
  <c r="V40" i="25" s="1"/>
  <c r="T41" i="25"/>
  <c r="V41" i="25" s="1"/>
  <c r="T42" i="25"/>
  <c r="V42" i="25" s="1"/>
  <c r="T43" i="25"/>
  <c r="V43" i="25" s="1"/>
  <c r="T44" i="25"/>
  <c r="V44" i="25" s="1"/>
  <c r="T45" i="25"/>
  <c r="V45" i="25" s="1"/>
  <c r="T46" i="25"/>
  <c r="V46" i="25" s="1"/>
  <c r="T47" i="25"/>
  <c r="V47" i="25" s="1"/>
  <c r="T48" i="25"/>
  <c r="V48" i="25" s="1"/>
  <c r="T49" i="25"/>
  <c r="V49" i="25" s="1"/>
  <c r="T50" i="25"/>
  <c r="V50" i="25" s="1"/>
  <c r="T51" i="25"/>
  <c r="V51" i="25" s="1"/>
  <c r="T52" i="25"/>
  <c r="V52" i="25" s="1"/>
  <c r="T53" i="25"/>
  <c r="V53" i="25" s="1"/>
  <c r="T54" i="25"/>
  <c r="V54" i="25" s="1"/>
  <c r="T55" i="25"/>
  <c r="V55" i="25" s="1"/>
  <c r="T56" i="25"/>
  <c r="V56" i="25" s="1"/>
  <c r="T57" i="25"/>
  <c r="V57" i="25" s="1"/>
  <c r="T58" i="25"/>
  <c r="V58" i="25" s="1"/>
  <c r="T59" i="25"/>
  <c r="V59" i="25" s="1"/>
  <c r="T60" i="25"/>
  <c r="V60" i="25" s="1"/>
  <c r="T61" i="25"/>
  <c r="V61" i="25" s="1"/>
  <c r="T62" i="25"/>
  <c r="V62" i="25" s="1"/>
  <c r="T63" i="25"/>
  <c r="V63" i="25" s="1"/>
  <c r="T64" i="25"/>
  <c r="V64" i="25" s="1"/>
  <c r="T65" i="25"/>
  <c r="V65" i="25" s="1"/>
  <c r="T66" i="25"/>
  <c r="V66" i="25" s="1"/>
  <c r="T67" i="25"/>
  <c r="V67" i="25" s="1"/>
  <c r="T68" i="25"/>
  <c r="V68" i="25" s="1"/>
  <c r="T69" i="25"/>
  <c r="V69" i="25" s="1"/>
  <c r="T70" i="25"/>
  <c r="V70" i="25" s="1"/>
  <c r="T71" i="25"/>
  <c r="V71" i="25" s="1"/>
  <c r="T72" i="25"/>
  <c r="V72" i="25" s="1"/>
  <c r="T73" i="25"/>
  <c r="V73" i="25" s="1"/>
  <c r="T74" i="25"/>
  <c r="V74" i="25" s="1"/>
  <c r="T75" i="25"/>
  <c r="V75" i="25" s="1"/>
  <c r="T76" i="25"/>
  <c r="V76" i="25" s="1"/>
  <c r="T77" i="25"/>
  <c r="V77" i="25" s="1"/>
  <c r="T78" i="25"/>
  <c r="V78" i="25" s="1"/>
  <c r="T79" i="25"/>
  <c r="V79" i="25" s="1"/>
  <c r="T80" i="25"/>
  <c r="V80" i="25" s="1"/>
  <c r="T81" i="25"/>
  <c r="V81" i="25" s="1"/>
  <c r="T82" i="25"/>
  <c r="V82" i="25" s="1"/>
  <c r="T83" i="25"/>
  <c r="V83" i="25" s="1"/>
  <c r="T84" i="25"/>
  <c r="V84" i="25" s="1"/>
  <c r="T85" i="25"/>
  <c r="V85" i="25" s="1"/>
  <c r="T87" i="25"/>
  <c r="V87" i="25" s="1"/>
  <c r="V88" i="25"/>
  <c r="T89" i="25"/>
  <c r="V89" i="25" s="1"/>
  <c r="T90" i="25"/>
  <c r="V90" i="25"/>
  <c r="T91" i="25"/>
  <c r="V91" i="25"/>
  <c r="T92" i="25"/>
  <c r="V92" i="25" s="1"/>
  <c r="T93" i="25"/>
  <c r="V93" i="25" s="1"/>
  <c r="T94" i="25"/>
  <c r="V94" i="25"/>
  <c r="T95" i="25"/>
  <c r="V95" i="25"/>
  <c r="T96" i="25"/>
  <c r="V96" i="25" s="1"/>
  <c r="T97" i="25"/>
  <c r="V97" i="25" s="1"/>
  <c r="T98" i="25"/>
  <c r="V98" i="25"/>
  <c r="T99" i="25"/>
  <c r="V99" i="25"/>
  <c r="T100" i="25"/>
  <c r="V100" i="25" s="1"/>
  <c r="T101" i="25"/>
  <c r="V101" i="25" s="1"/>
  <c r="T102" i="25"/>
  <c r="V102" i="25"/>
  <c r="T103" i="25"/>
  <c r="V103" i="25"/>
  <c r="T104" i="25"/>
  <c r="V104" i="25" s="1"/>
  <c r="T105" i="25"/>
  <c r="V105" i="25" s="1"/>
  <c r="T106" i="25"/>
  <c r="V106" i="25"/>
  <c r="T108" i="25"/>
  <c r="V108" i="25"/>
  <c r="T109" i="25"/>
  <c r="V109" i="25" s="1"/>
  <c r="T110" i="25"/>
  <c r="V110" i="25" s="1"/>
  <c r="T111" i="25"/>
  <c r="V111" i="25"/>
  <c r="T112" i="25"/>
  <c r="V112" i="25"/>
  <c r="T113" i="25"/>
  <c r="V113" i="25" s="1"/>
  <c r="T114" i="25"/>
  <c r="V114" i="25" s="1"/>
  <c r="T115" i="25"/>
  <c r="V115" i="25"/>
  <c r="T116" i="25"/>
  <c r="V116" i="25"/>
  <c r="T117" i="25"/>
  <c r="V117" i="25" s="1"/>
  <c r="T118" i="25"/>
  <c r="V118" i="25" s="1"/>
  <c r="T119" i="25"/>
  <c r="V119" i="25"/>
  <c r="T120" i="25"/>
  <c r="V120" i="25"/>
  <c r="T121" i="25"/>
  <c r="V121" i="25" s="1"/>
  <c r="T122" i="25"/>
  <c r="V122" i="25" s="1"/>
  <c r="V123" i="25"/>
  <c r="T124" i="25"/>
  <c r="V124" i="25" s="1"/>
  <c r="T125" i="25"/>
  <c r="V125" i="25" s="1"/>
  <c r="T126" i="25"/>
  <c r="V126" i="25" s="1"/>
  <c r="T127" i="25"/>
  <c r="V127" i="25" s="1"/>
  <c r="T128" i="25"/>
  <c r="V128" i="25" s="1"/>
  <c r="T129" i="25"/>
  <c r="V129" i="25" s="1"/>
  <c r="T130" i="25"/>
  <c r="V130" i="25" s="1"/>
  <c r="T131" i="25"/>
  <c r="V131" i="25" s="1"/>
  <c r="T132" i="25"/>
  <c r="V132" i="25" s="1"/>
  <c r="T133" i="25"/>
  <c r="V133" i="25" s="1"/>
  <c r="T134" i="25"/>
  <c r="V134" i="25" s="1"/>
  <c r="T135" i="25"/>
  <c r="V135" i="25" s="1"/>
  <c r="T136" i="25"/>
  <c r="V136" i="25" s="1"/>
  <c r="T137" i="25"/>
  <c r="V137" i="25" s="1"/>
  <c r="T138" i="25"/>
  <c r="V138" i="25" s="1"/>
  <c r="T139" i="25"/>
  <c r="V139" i="25" s="1"/>
  <c r="T140" i="25"/>
  <c r="V140" i="25" s="1"/>
  <c r="T141" i="25"/>
  <c r="V141" i="25" s="1"/>
  <c r="T142" i="25"/>
  <c r="V142" i="25" s="1"/>
  <c r="T143" i="25"/>
  <c r="V143" i="25" s="1"/>
  <c r="T144" i="25"/>
  <c r="V144" i="25"/>
  <c r="T145" i="25"/>
  <c r="V145" i="25" s="1"/>
  <c r="T146" i="25"/>
  <c r="V146" i="25"/>
  <c r="T147" i="25"/>
  <c r="V147" i="25" s="1"/>
  <c r="T148" i="25"/>
  <c r="V148" i="25"/>
  <c r="T149" i="25"/>
  <c r="V149" i="25" s="1"/>
  <c r="T150" i="25"/>
  <c r="V150" i="25"/>
  <c r="T151" i="25"/>
  <c r="V151" i="25"/>
  <c r="T152" i="25"/>
  <c r="V152" i="25"/>
  <c r="B155" i="25"/>
  <c r="C155" i="25"/>
  <c r="D155" i="25"/>
  <c r="E155" i="25"/>
  <c r="F155" i="25"/>
  <c r="G155" i="25"/>
  <c r="H155" i="25"/>
  <c r="I155" i="25"/>
  <c r="J155" i="25"/>
  <c r="K155" i="25"/>
  <c r="L155" i="25"/>
  <c r="M155" i="25"/>
  <c r="N155" i="25"/>
  <c r="O155" i="25"/>
  <c r="P155" i="25"/>
  <c r="Q155" i="25"/>
  <c r="R155" i="25"/>
  <c r="S155" i="25"/>
  <c r="U155" i="25"/>
  <c r="T9" i="24"/>
  <c r="V9" i="24" s="1"/>
  <c r="T10" i="24"/>
  <c r="V10" i="24" s="1"/>
  <c r="T11" i="24"/>
  <c r="V11" i="24" s="1"/>
  <c r="T12" i="24"/>
  <c r="V12" i="24" s="1"/>
  <c r="T13" i="24"/>
  <c r="V13" i="24" s="1"/>
  <c r="T14" i="24"/>
  <c r="V14" i="24" s="1"/>
  <c r="T15" i="24"/>
  <c r="V15" i="24" s="1"/>
  <c r="T16" i="24"/>
  <c r="V16" i="24" s="1"/>
  <c r="T17" i="24"/>
  <c r="V17" i="24" s="1"/>
  <c r="T18" i="24"/>
  <c r="V18" i="24" s="1"/>
  <c r="T19" i="24"/>
  <c r="V19" i="24" s="1"/>
  <c r="T20" i="24"/>
  <c r="V20" i="24" s="1"/>
  <c r="T21" i="24"/>
  <c r="V21" i="24" s="1"/>
  <c r="T22" i="24"/>
  <c r="V22" i="24" s="1"/>
  <c r="T23" i="24"/>
  <c r="V23" i="24" s="1"/>
  <c r="T24" i="24"/>
  <c r="V24" i="24" s="1"/>
  <c r="T25" i="24"/>
  <c r="V25" i="24" s="1"/>
  <c r="T26" i="24"/>
  <c r="V26" i="24" s="1"/>
  <c r="T27" i="24"/>
  <c r="V27" i="24" s="1"/>
  <c r="T28" i="24"/>
  <c r="V28" i="24" s="1"/>
  <c r="T29" i="24"/>
  <c r="V29" i="24" s="1"/>
  <c r="T30" i="24"/>
  <c r="V30" i="24" s="1"/>
  <c r="T31" i="24"/>
  <c r="V31" i="24" s="1"/>
  <c r="T32" i="24"/>
  <c r="V32" i="24" s="1"/>
  <c r="T33" i="24"/>
  <c r="V33" i="24" s="1"/>
  <c r="T34" i="24"/>
  <c r="V34" i="24" s="1"/>
  <c r="T35" i="24"/>
  <c r="V35" i="24" s="1"/>
  <c r="T36" i="24"/>
  <c r="V36" i="24" s="1"/>
  <c r="T37" i="24"/>
  <c r="V37" i="24" s="1"/>
  <c r="T38" i="24"/>
  <c r="V38" i="24" s="1"/>
  <c r="T39" i="24"/>
  <c r="V39" i="24" s="1"/>
  <c r="T40" i="24"/>
  <c r="V40" i="24" s="1"/>
  <c r="T41" i="24"/>
  <c r="V41" i="24" s="1"/>
  <c r="T42" i="24"/>
  <c r="V42" i="24" s="1"/>
  <c r="T43" i="24"/>
  <c r="V43" i="24" s="1"/>
  <c r="T44" i="24"/>
  <c r="V44" i="24"/>
  <c r="T45" i="24"/>
  <c r="V45" i="24" s="1"/>
  <c r="T46" i="24"/>
  <c r="V46" i="24"/>
  <c r="T47" i="24"/>
  <c r="V47" i="24"/>
  <c r="T48" i="24"/>
  <c r="V48" i="24"/>
  <c r="T49" i="24"/>
  <c r="V49" i="24" s="1"/>
  <c r="T50" i="24"/>
  <c r="V50" i="24"/>
  <c r="T51" i="24"/>
  <c r="V51" i="24"/>
  <c r="V52" i="24"/>
  <c r="T54" i="24"/>
  <c r="V54" i="24" s="1"/>
  <c r="T55" i="24"/>
  <c r="V55" i="24" s="1"/>
  <c r="T56" i="24"/>
  <c r="V56" i="24" s="1"/>
  <c r="T57" i="24"/>
  <c r="V57" i="24" s="1"/>
  <c r="T58" i="24"/>
  <c r="V58" i="24" s="1"/>
  <c r="T59" i="24"/>
  <c r="V59" i="24" s="1"/>
  <c r="T60" i="24"/>
  <c r="V60" i="24" s="1"/>
  <c r="T61" i="24"/>
  <c r="V61" i="24" s="1"/>
  <c r="T62" i="24"/>
  <c r="V62" i="24" s="1"/>
  <c r="T63" i="24"/>
  <c r="V63" i="24" s="1"/>
  <c r="T64" i="24"/>
  <c r="V64" i="24" s="1"/>
  <c r="T65" i="24"/>
  <c r="V65" i="24" s="1"/>
  <c r="T66" i="24"/>
  <c r="V66" i="24" s="1"/>
  <c r="T67" i="24"/>
  <c r="V67" i="24" s="1"/>
  <c r="T68" i="24"/>
  <c r="V68" i="24" s="1"/>
  <c r="T69" i="24"/>
  <c r="V69" i="24" s="1"/>
  <c r="T70" i="24"/>
  <c r="V70" i="24" s="1"/>
  <c r="T71" i="24"/>
  <c r="V71" i="24" s="1"/>
  <c r="T72" i="24"/>
  <c r="V72" i="24" s="1"/>
  <c r="T73" i="24"/>
  <c r="V73" i="24" s="1"/>
  <c r="T74" i="24"/>
  <c r="V74" i="24" s="1"/>
  <c r="T75" i="24"/>
  <c r="V75" i="24" s="1"/>
  <c r="T76" i="24"/>
  <c r="V76" i="24" s="1"/>
  <c r="T77" i="24"/>
  <c r="V77" i="24" s="1"/>
  <c r="T78" i="24"/>
  <c r="V78" i="24" s="1"/>
  <c r="T79" i="24"/>
  <c r="V79" i="24" s="1"/>
  <c r="T80" i="24"/>
  <c r="V80" i="24" s="1"/>
  <c r="T81" i="24"/>
  <c r="V81" i="24" s="1"/>
  <c r="T82" i="24"/>
  <c r="V82" i="24" s="1"/>
  <c r="T83" i="24"/>
  <c r="V83" i="24" s="1"/>
  <c r="T84" i="24"/>
  <c r="V84" i="24" s="1"/>
  <c r="T85" i="24"/>
  <c r="V85" i="24" s="1"/>
  <c r="T86" i="24"/>
  <c r="V86" i="24" s="1"/>
  <c r="T87" i="24"/>
  <c r="V87" i="24" s="1"/>
  <c r="T88" i="24"/>
  <c r="V88" i="24" s="1"/>
  <c r="T89" i="24"/>
  <c r="V89" i="24" s="1"/>
  <c r="T90" i="24"/>
  <c r="V90" i="24" s="1"/>
  <c r="T91" i="24"/>
  <c r="V91" i="24" s="1"/>
  <c r="T92" i="24"/>
  <c r="V92" i="24" s="1"/>
  <c r="T93" i="24"/>
  <c r="V93" i="24" s="1"/>
  <c r="T94" i="24"/>
  <c r="V94" i="24" s="1"/>
  <c r="T95" i="24"/>
  <c r="V95" i="24" s="1"/>
  <c r="T96" i="24"/>
  <c r="V96" i="24" s="1"/>
  <c r="T97" i="24"/>
  <c r="V97" i="24" s="1"/>
  <c r="T98" i="24"/>
  <c r="V98" i="24" s="1"/>
  <c r="T99" i="24"/>
  <c r="V99" i="24" s="1"/>
  <c r="T100" i="24"/>
  <c r="V100" i="24" s="1"/>
  <c r="T103" i="24"/>
  <c r="V103" i="24" s="1"/>
  <c r="T104" i="24"/>
  <c r="V104" i="24" s="1"/>
  <c r="T105" i="24"/>
  <c r="V105" i="24" s="1"/>
  <c r="T106" i="24"/>
  <c r="V106" i="24" s="1"/>
  <c r="T107" i="24"/>
  <c r="V107" i="24" s="1"/>
  <c r="T108" i="24"/>
  <c r="V108" i="24" s="1"/>
  <c r="T109" i="24"/>
  <c r="V109" i="24" s="1"/>
  <c r="T115" i="24"/>
  <c r="V115" i="24" s="1"/>
  <c r="T116" i="24"/>
  <c r="V116" i="24" s="1"/>
  <c r="T117" i="24"/>
  <c r="V117" i="24" s="1"/>
  <c r="T118" i="24"/>
  <c r="V118" i="24" s="1"/>
  <c r="T119" i="24"/>
  <c r="V119" i="24" s="1"/>
  <c r="T120" i="24"/>
  <c r="V120" i="24" s="1"/>
  <c r="T121" i="24"/>
  <c r="V121" i="24" s="1"/>
  <c r="T122" i="24"/>
  <c r="V122" i="24" s="1"/>
  <c r="T123" i="24"/>
  <c r="V123" i="24" s="1"/>
  <c r="T124" i="24"/>
  <c r="V124" i="24" s="1"/>
  <c r="T125" i="24"/>
  <c r="V125" i="24" s="1"/>
  <c r="T126" i="24"/>
  <c r="V126" i="24" s="1"/>
  <c r="T127" i="24"/>
  <c r="V127" i="24" s="1"/>
  <c r="T128" i="24"/>
  <c r="V128" i="24" s="1"/>
  <c r="T129" i="24"/>
  <c r="V129" i="24" s="1"/>
  <c r="T130" i="24"/>
  <c r="V130" i="24" s="1"/>
  <c r="T131" i="24"/>
  <c r="V131" i="24" s="1"/>
  <c r="T132" i="24"/>
  <c r="V132" i="24" s="1"/>
  <c r="T133" i="24"/>
  <c r="V133" i="24" s="1"/>
  <c r="T134" i="24"/>
  <c r="V134" i="24" s="1"/>
  <c r="T135" i="24"/>
  <c r="V135" i="24" s="1"/>
  <c r="T136" i="24"/>
  <c r="V136" i="24" s="1"/>
  <c r="T137" i="24"/>
  <c r="V137" i="24" s="1"/>
  <c r="T138" i="24"/>
  <c r="V138" i="24" s="1"/>
  <c r="T139" i="24"/>
  <c r="V139" i="24" s="1"/>
  <c r="T140" i="24"/>
  <c r="V140" i="24" s="1"/>
  <c r="T141" i="24"/>
  <c r="V141" i="24" s="1"/>
  <c r="T142" i="24"/>
  <c r="V142" i="24" s="1"/>
  <c r="T143" i="24"/>
  <c r="V143" i="24" s="1"/>
  <c r="T144" i="24"/>
  <c r="V144" i="24"/>
  <c r="T145" i="24"/>
  <c r="V145" i="24"/>
  <c r="T146" i="24"/>
  <c r="V146" i="24"/>
  <c r="T147" i="24"/>
  <c r="V147" i="24" s="1"/>
  <c r="T148" i="24"/>
  <c r="V148" i="24"/>
  <c r="T149" i="24"/>
  <c r="V149" i="24"/>
  <c r="T150" i="24"/>
  <c r="V150" i="24"/>
  <c r="T151" i="24"/>
  <c r="V151" i="24" s="1"/>
  <c r="B155" i="24"/>
  <c r="C155" i="24"/>
  <c r="D155" i="24"/>
  <c r="E155" i="24"/>
  <c r="F155" i="24"/>
  <c r="G155" i="24"/>
  <c r="H155" i="24"/>
  <c r="I155" i="24"/>
  <c r="J155" i="24"/>
  <c r="K155" i="24"/>
  <c r="L155" i="24"/>
  <c r="M155" i="24"/>
  <c r="N155" i="24"/>
  <c r="O155" i="24"/>
  <c r="P155" i="24"/>
  <c r="Q155" i="24"/>
  <c r="R155" i="24"/>
  <c r="S155" i="24"/>
  <c r="U155" i="24"/>
  <c r="T9" i="23"/>
  <c r="V9" i="23" s="1"/>
  <c r="T10" i="23"/>
  <c r="V10" i="23" s="1"/>
  <c r="T11" i="23"/>
  <c r="V11" i="23" s="1"/>
  <c r="T12" i="23"/>
  <c r="V12" i="23" s="1"/>
  <c r="T13" i="23"/>
  <c r="V13" i="23" s="1"/>
  <c r="T14" i="23"/>
  <c r="V14" i="23" s="1"/>
  <c r="T15" i="23"/>
  <c r="V15" i="23" s="1"/>
  <c r="T16" i="23"/>
  <c r="V16" i="23" s="1"/>
  <c r="T17" i="23"/>
  <c r="V17" i="23" s="1"/>
  <c r="T18" i="23"/>
  <c r="V18" i="23" s="1"/>
  <c r="T19" i="23"/>
  <c r="V19" i="23" s="1"/>
  <c r="T20" i="23"/>
  <c r="V20" i="23" s="1"/>
  <c r="T21" i="23"/>
  <c r="V21" i="23" s="1"/>
  <c r="T22" i="23"/>
  <c r="V22" i="23" s="1"/>
  <c r="T23" i="23"/>
  <c r="V23" i="23" s="1"/>
  <c r="T24" i="23"/>
  <c r="V24" i="23" s="1"/>
  <c r="T25" i="23"/>
  <c r="V25" i="23" s="1"/>
  <c r="T26" i="23"/>
  <c r="V26" i="23" s="1"/>
  <c r="T27" i="23"/>
  <c r="V27" i="23" s="1"/>
  <c r="T28" i="23"/>
  <c r="V28" i="23" s="1"/>
  <c r="T29" i="23"/>
  <c r="V29" i="23" s="1"/>
  <c r="T30" i="23"/>
  <c r="V30" i="23" s="1"/>
  <c r="T31" i="23"/>
  <c r="V31" i="23" s="1"/>
  <c r="T32" i="23"/>
  <c r="V32" i="23" s="1"/>
  <c r="T33" i="23"/>
  <c r="V33" i="23" s="1"/>
  <c r="T34" i="23"/>
  <c r="V34" i="23" s="1"/>
  <c r="T35" i="23"/>
  <c r="V35" i="23" s="1"/>
  <c r="T36" i="23"/>
  <c r="V36" i="23" s="1"/>
  <c r="T37" i="23"/>
  <c r="V37" i="23" s="1"/>
  <c r="T38" i="23"/>
  <c r="T39" i="23"/>
  <c r="V39" i="23"/>
  <c r="T40" i="23"/>
  <c r="V40" i="23"/>
  <c r="T41" i="23"/>
  <c r="V41" i="23" s="1"/>
  <c r="T42" i="23"/>
  <c r="V42" i="23"/>
  <c r="T43" i="23"/>
  <c r="V43" i="23" s="1"/>
  <c r="T44" i="23"/>
  <c r="V44" i="23"/>
  <c r="T45" i="23"/>
  <c r="V45" i="23" s="1"/>
  <c r="T46" i="23"/>
  <c r="V46" i="23"/>
  <c r="T47" i="23"/>
  <c r="V47" i="23"/>
  <c r="T48" i="23"/>
  <c r="V48" i="23"/>
  <c r="T49" i="23"/>
  <c r="V49" i="23" s="1"/>
  <c r="T50" i="23"/>
  <c r="V50" i="23"/>
  <c r="T51" i="23"/>
  <c r="V51" i="23" s="1"/>
  <c r="V52" i="23"/>
  <c r="T53" i="23"/>
  <c r="V53" i="23" s="1"/>
  <c r="T54" i="23"/>
  <c r="V54" i="23" s="1"/>
  <c r="T55" i="23"/>
  <c r="V55" i="23" s="1"/>
  <c r="T56" i="23"/>
  <c r="V56" i="23" s="1"/>
  <c r="T57" i="23"/>
  <c r="V57" i="23" s="1"/>
  <c r="T58" i="23"/>
  <c r="V58" i="23" s="1"/>
  <c r="T59" i="23"/>
  <c r="V59" i="23" s="1"/>
  <c r="T60" i="23"/>
  <c r="V60" i="23" s="1"/>
  <c r="T61" i="23"/>
  <c r="V61" i="23" s="1"/>
  <c r="T62" i="23"/>
  <c r="V62" i="23" s="1"/>
  <c r="T63" i="23"/>
  <c r="V63" i="23" s="1"/>
  <c r="T64" i="23"/>
  <c r="V64" i="23" s="1"/>
  <c r="T65" i="23"/>
  <c r="V65" i="23" s="1"/>
  <c r="T66" i="23"/>
  <c r="V66" i="23" s="1"/>
  <c r="T67" i="23"/>
  <c r="V67" i="23" s="1"/>
  <c r="T68" i="23"/>
  <c r="V68" i="23" s="1"/>
  <c r="T69" i="23"/>
  <c r="V69" i="23" s="1"/>
  <c r="T70" i="23"/>
  <c r="V70" i="23" s="1"/>
  <c r="T71" i="23"/>
  <c r="V71" i="23" s="1"/>
  <c r="T72" i="23"/>
  <c r="V72" i="23" s="1"/>
  <c r="T73" i="23"/>
  <c r="V73" i="23" s="1"/>
  <c r="T74" i="23"/>
  <c r="V74" i="23" s="1"/>
  <c r="T75" i="23"/>
  <c r="V75" i="23" s="1"/>
  <c r="T76" i="23"/>
  <c r="V76" i="23" s="1"/>
  <c r="T77" i="23"/>
  <c r="V77" i="23" s="1"/>
  <c r="T78" i="23"/>
  <c r="V78" i="23" s="1"/>
  <c r="T79" i="23"/>
  <c r="V79" i="23" s="1"/>
  <c r="T80" i="23"/>
  <c r="V80" i="23" s="1"/>
  <c r="T81" i="23"/>
  <c r="V81" i="23" s="1"/>
  <c r="T82" i="23"/>
  <c r="V82" i="23" s="1"/>
  <c r="T83" i="23"/>
  <c r="V83" i="23" s="1"/>
  <c r="T84" i="23"/>
  <c r="V84" i="23" s="1"/>
  <c r="T85" i="23"/>
  <c r="V85" i="23" s="1"/>
  <c r="T86" i="23"/>
  <c r="V86" i="23" s="1"/>
  <c r="T87" i="23"/>
  <c r="V87" i="23" s="1"/>
  <c r="T88" i="23"/>
  <c r="V88" i="23" s="1"/>
  <c r="T89" i="23"/>
  <c r="V89" i="23" s="1"/>
  <c r="T90" i="23"/>
  <c r="V90" i="23" s="1"/>
  <c r="T91" i="23"/>
  <c r="V91" i="23" s="1"/>
  <c r="T92" i="23"/>
  <c r="V92" i="23" s="1"/>
  <c r="T93" i="23"/>
  <c r="V93" i="23" s="1"/>
  <c r="T94" i="23"/>
  <c r="V94" i="23" s="1"/>
  <c r="T95" i="23"/>
  <c r="V95" i="23" s="1"/>
  <c r="T96" i="23"/>
  <c r="V96" i="23" s="1"/>
  <c r="T97" i="23"/>
  <c r="V97" i="23" s="1"/>
  <c r="T98" i="23"/>
  <c r="V98" i="23" s="1"/>
  <c r="T99" i="23"/>
  <c r="V99" i="23" s="1"/>
  <c r="T100" i="23"/>
  <c r="V100" i="23" s="1"/>
  <c r="T101" i="23"/>
  <c r="V101" i="23" s="1"/>
  <c r="T102" i="23"/>
  <c r="V102" i="23" s="1"/>
  <c r="T103" i="23"/>
  <c r="V103" i="23" s="1"/>
  <c r="T104" i="23"/>
  <c r="V104" i="23" s="1"/>
  <c r="T105" i="23"/>
  <c r="V105" i="23" s="1"/>
  <c r="T106" i="23"/>
  <c r="V106" i="23" s="1"/>
  <c r="T107" i="23"/>
  <c r="V107" i="23" s="1"/>
  <c r="T108" i="23"/>
  <c r="V108" i="23" s="1"/>
  <c r="T109" i="23"/>
  <c r="V109" i="23" s="1"/>
  <c r="T110" i="23"/>
  <c r="V110" i="23" s="1"/>
  <c r="T111" i="23"/>
  <c r="V111" i="23" s="1"/>
  <c r="T112" i="23"/>
  <c r="V112" i="23" s="1"/>
  <c r="T113" i="23"/>
  <c r="V113" i="23" s="1"/>
  <c r="T114" i="23"/>
  <c r="V114" i="23" s="1"/>
  <c r="T115" i="23"/>
  <c r="V115" i="23" s="1"/>
  <c r="T116" i="23"/>
  <c r="V116" i="23" s="1"/>
  <c r="V117" i="23"/>
  <c r="V118" i="23"/>
  <c r="V119" i="23"/>
  <c r="T120" i="23"/>
  <c r="V120" i="23"/>
  <c r="T121" i="23"/>
  <c r="V121" i="23" s="1"/>
  <c r="T122" i="23"/>
  <c r="V122" i="23"/>
  <c r="T123" i="23"/>
  <c r="V123" i="23" s="1"/>
  <c r="V124" i="23"/>
  <c r="V125" i="23"/>
  <c r="V126" i="23"/>
  <c r="T127" i="23"/>
  <c r="V127" i="23" s="1"/>
  <c r="T128" i="23"/>
  <c r="V128" i="23" s="1"/>
  <c r="T129" i="23"/>
  <c r="V129" i="23" s="1"/>
  <c r="T130" i="23"/>
  <c r="V130" i="23" s="1"/>
  <c r="T131" i="23"/>
  <c r="V131" i="23" s="1"/>
  <c r="T132" i="23"/>
  <c r="V132" i="23" s="1"/>
  <c r="T133" i="23"/>
  <c r="V133" i="23" s="1"/>
  <c r="T134" i="23"/>
  <c r="V134" i="23" s="1"/>
  <c r="T135" i="23"/>
  <c r="V135" i="23" s="1"/>
  <c r="T136" i="23"/>
  <c r="V136" i="23" s="1"/>
  <c r="T137" i="23"/>
  <c r="V137" i="23" s="1"/>
  <c r="T138" i="23"/>
  <c r="V138" i="23" s="1"/>
  <c r="T139" i="23"/>
  <c r="V139" i="23" s="1"/>
  <c r="T140" i="23"/>
  <c r="V140" i="23" s="1"/>
  <c r="T141" i="23"/>
  <c r="V141" i="23" s="1"/>
  <c r="T142" i="23"/>
  <c r="V142" i="23" s="1"/>
  <c r="T143" i="23"/>
  <c r="V143" i="23" s="1"/>
  <c r="T144" i="23"/>
  <c r="V144" i="23"/>
  <c r="T145" i="23"/>
  <c r="V145" i="23" s="1"/>
  <c r="T146" i="23"/>
  <c r="V146" i="23"/>
  <c r="T147" i="23"/>
  <c r="V147" i="23"/>
  <c r="T148" i="23"/>
  <c r="V148" i="23"/>
  <c r="T149" i="23"/>
  <c r="V149" i="23" s="1"/>
  <c r="T150" i="23"/>
  <c r="V150" i="23"/>
  <c r="T151" i="23"/>
  <c r="V151" i="23"/>
  <c r="T152" i="23"/>
  <c r="V152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N155" i="23"/>
  <c r="O155" i="23"/>
  <c r="P155" i="23"/>
  <c r="Q155" i="23"/>
  <c r="R155" i="23"/>
  <c r="S155" i="23"/>
  <c r="U155" i="23"/>
  <c r="T9" i="22"/>
  <c r="V9" i="22"/>
  <c r="T10" i="22"/>
  <c r="T11" i="22"/>
  <c r="V11" i="22" s="1"/>
  <c r="T12" i="22"/>
  <c r="V12" i="22"/>
  <c r="T13" i="22"/>
  <c r="V13" i="22"/>
  <c r="T14" i="22"/>
  <c r="V14" i="22" s="1"/>
  <c r="T15" i="22"/>
  <c r="V15" i="22" s="1"/>
  <c r="T16" i="22"/>
  <c r="V16" i="22"/>
  <c r="T17" i="22"/>
  <c r="V17" i="22"/>
  <c r="T18" i="22"/>
  <c r="V18" i="22" s="1"/>
  <c r="T19" i="22"/>
  <c r="V19" i="22" s="1"/>
  <c r="T20" i="22"/>
  <c r="V20" i="22"/>
  <c r="T21" i="22"/>
  <c r="V21" i="22"/>
  <c r="T22" i="22"/>
  <c r="V22" i="22" s="1"/>
  <c r="T23" i="22"/>
  <c r="V23" i="22" s="1"/>
  <c r="T24" i="22"/>
  <c r="V24" i="22"/>
  <c r="T25" i="22"/>
  <c r="V25" i="22"/>
  <c r="T26" i="22"/>
  <c r="V26" i="22" s="1"/>
  <c r="T27" i="22"/>
  <c r="V27" i="22" s="1"/>
  <c r="T28" i="22"/>
  <c r="V28" i="22"/>
  <c r="T29" i="22"/>
  <c r="V29" i="22"/>
  <c r="T30" i="22"/>
  <c r="V30" i="22" s="1"/>
  <c r="T31" i="22"/>
  <c r="V31" i="22" s="1"/>
  <c r="T32" i="22"/>
  <c r="V32" i="22"/>
  <c r="T33" i="22"/>
  <c r="V33" i="22"/>
  <c r="T34" i="22"/>
  <c r="V34" i="22" s="1"/>
  <c r="T35" i="22"/>
  <c r="V35" i="22" s="1"/>
  <c r="T36" i="22"/>
  <c r="V36" i="22"/>
  <c r="T37" i="22"/>
  <c r="V37" i="22"/>
  <c r="T38" i="22"/>
  <c r="V38" i="22" s="1"/>
  <c r="T39" i="22"/>
  <c r="V39" i="22" s="1"/>
  <c r="T40" i="22"/>
  <c r="V40" i="22"/>
  <c r="T41" i="22"/>
  <c r="V41" i="22"/>
  <c r="T42" i="22"/>
  <c r="V42" i="22" s="1"/>
  <c r="T43" i="22"/>
  <c r="V43" i="22" s="1"/>
  <c r="T44" i="22"/>
  <c r="V44" i="22"/>
  <c r="T45" i="22"/>
  <c r="V45" i="22"/>
  <c r="T46" i="22"/>
  <c r="V46" i="22" s="1"/>
  <c r="T47" i="22"/>
  <c r="V47" i="22" s="1"/>
  <c r="T48" i="22"/>
  <c r="V48" i="22"/>
  <c r="T49" i="22"/>
  <c r="V49" i="22"/>
  <c r="T50" i="22"/>
  <c r="V50" i="22" s="1"/>
  <c r="T51" i="22"/>
  <c r="V51" i="22" s="1"/>
  <c r="T52" i="22"/>
  <c r="V52" i="22"/>
  <c r="T53" i="22"/>
  <c r="V53" i="22"/>
  <c r="T54" i="22"/>
  <c r="V54" i="22" s="1"/>
  <c r="T55" i="22"/>
  <c r="V55" i="22" s="1"/>
  <c r="T56" i="22"/>
  <c r="V56" i="22"/>
  <c r="T57" i="22"/>
  <c r="V57" i="22"/>
  <c r="T58" i="22"/>
  <c r="V58" i="22" s="1"/>
  <c r="T59" i="22"/>
  <c r="V59" i="22" s="1"/>
  <c r="T60" i="22"/>
  <c r="V60" i="22"/>
  <c r="T61" i="22"/>
  <c r="V61" i="22"/>
  <c r="T62" i="22"/>
  <c r="V62" i="22" s="1"/>
  <c r="T63" i="22"/>
  <c r="V63" i="22" s="1"/>
  <c r="T64" i="22"/>
  <c r="V64" i="22"/>
  <c r="T65" i="22"/>
  <c r="V65" i="22"/>
  <c r="T66" i="22"/>
  <c r="V66" i="22" s="1"/>
  <c r="T67" i="22"/>
  <c r="V67" i="22" s="1"/>
  <c r="T68" i="22"/>
  <c r="V68" i="22"/>
  <c r="T69" i="22"/>
  <c r="V69" i="22"/>
  <c r="T70" i="22"/>
  <c r="V70" i="22" s="1"/>
  <c r="T71" i="22"/>
  <c r="V71" i="22" s="1"/>
  <c r="T72" i="22"/>
  <c r="V72" i="22"/>
  <c r="T73" i="22"/>
  <c r="V73" i="22"/>
  <c r="T74" i="22"/>
  <c r="V74" i="22" s="1"/>
  <c r="T75" i="22"/>
  <c r="V75" i="22" s="1"/>
  <c r="T76" i="22"/>
  <c r="V76" i="22"/>
  <c r="T77" i="22"/>
  <c r="V77" i="22"/>
  <c r="T78" i="22"/>
  <c r="V78" i="22" s="1"/>
  <c r="T79" i="22"/>
  <c r="V79" i="22" s="1"/>
  <c r="T80" i="22"/>
  <c r="V80" i="22"/>
  <c r="T81" i="22"/>
  <c r="V81" i="22"/>
  <c r="T82" i="22"/>
  <c r="V82" i="22" s="1"/>
  <c r="T83" i="22"/>
  <c r="V83" i="22" s="1"/>
  <c r="T84" i="22"/>
  <c r="V84" i="22"/>
  <c r="T85" i="22"/>
  <c r="V85" i="22"/>
  <c r="T86" i="22"/>
  <c r="V86" i="22" s="1"/>
  <c r="T87" i="22"/>
  <c r="V87" i="22" s="1"/>
  <c r="T88" i="22"/>
  <c r="V88" i="22"/>
  <c r="T89" i="22"/>
  <c r="V89" i="22"/>
  <c r="T90" i="22"/>
  <c r="V90" i="22" s="1"/>
  <c r="T91" i="22"/>
  <c r="V91" i="22" s="1"/>
  <c r="T92" i="22"/>
  <c r="V92" i="22"/>
  <c r="T93" i="22"/>
  <c r="V93" i="22"/>
  <c r="T94" i="22"/>
  <c r="V94" i="22" s="1"/>
  <c r="T95" i="22"/>
  <c r="V95" i="22" s="1"/>
  <c r="T96" i="22"/>
  <c r="V96" i="22"/>
  <c r="T97" i="22"/>
  <c r="V97" i="22"/>
  <c r="T98" i="22"/>
  <c r="V98" i="22" s="1"/>
  <c r="T99" i="22"/>
  <c r="V99" i="22" s="1"/>
  <c r="T100" i="22"/>
  <c r="V100" i="22"/>
  <c r="T101" i="22"/>
  <c r="V101" i="22"/>
  <c r="T102" i="22"/>
  <c r="V102" i="22" s="1"/>
  <c r="T103" i="22"/>
  <c r="V103" i="22" s="1"/>
  <c r="T104" i="22"/>
  <c r="V104" i="22"/>
  <c r="T105" i="22"/>
  <c r="V105" i="22"/>
  <c r="T106" i="22"/>
  <c r="V106" i="22" s="1"/>
  <c r="T107" i="22"/>
  <c r="V107" i="22" s="1"/>
  <c r="T108" i="22"/>
  <c r="V108" i="22"/>
  <c r="T110" i="22"/>
  <c r="V110" i="22"/>
  <c r="T111" i="22"/>
  <c r="V111" i="22" s="1"/>
  <c r="T112" i="22"/>
  <c r="V112" i="22" s="1"/>
  <c r="T113" i="22"/>
  <c r="V113" i="22"/>
  <c r="T114" i="22"/>
  <c r="T115" i="22"/>
  <c r="T116" i="22"/>
  <c r="T117" i="22"/>
  <c r="V117" i="22" s="1"/>
  <c r="T118" i="22"/>
  <c r="V118" i="22" s="1"/>
  <c r="T119" i="22"/>
  <c r="V119" i="22" s="1"/>
  <c r="T120" i="22"/>
  <c r="V120" i="22" s="1"/>
  <c r="T121" i="22"/>
  <c r="V121" i="22" s="1"/>
  <c r="T122" i="22"/>
  <c r="V122" i="22" s="1"/>
  <c r="T123" i="22"/>
  <c r="V123" i="22" s="1"/>
  <c r="T128" i="22"/>
  <c r="V128" i="22" s="1"/>
  <c r="T129" i="22"/>
  <c r="V129" i="22" s="1"/>
  <c r="T130" i="22"/>
  <c r="V130" i="22" s="1"/>
  <c r="T131" i="22"/>
  <c r="V131" i="22" s="1"/>
  <c r="T132" i="22"/>
  <c r="V132" i="22" s="1"/>
  <c r="T133" i="22"/>
  <c r="V133" i="22" s="1"/>
  <c r="T134" i="22"/>
  <c r="V134" i="22" s="1"/>
  <c r="T135" i="22"/>
  <c r="V135" i="22" s="1"/>
  <c r="T136" i="22"/>
  <c r="V136" i="22" s="1"/>
  <c r="T137" i="22"/>
  <c r="V137" i="22" s="1"/>
  <c r="T138" i="22"/>
  <c r="V138" i="22" s="1"/>
  <c r="T139" i="22"/>
  <c r="V139" i="22" s="1"/>
  <c r="T140" i="22"/>
  <c r="V140" i="22" s="1"/>
  <c r="T141" i="22"/>
  <c r="V141" i="22" s="1"/>
  <c r="T142" i="22"/>
  <c r="V142" i="22" s="1"/>
  <c r="T143" i="22"/>
  <c r="V143" i="22" s="1"/>
  <c r="T144" i="22"/>
  <c r="V144" i="22" s="1"/>
  <c r="T145" i="22"/>
  <c r="V145" i="22" s="1"/>
  <c r="T146" i="22"/>
  <c r="V146" i="22" s="1"/>
  <c r="T147" i="22"/>
  <c r="V147" i="22" s="1"/>
  <c r="T148" i="22"/>
  <c r="V148" i="22" s="1"/>
  <c r="T149" i="22"/>
  <c r="V149" i="22" s="1"/>
  <c r="T150" i="22"/>
  <c r="V150" i="22" s="1"/>
  <c r="T151" i="22"/>
  <c r="V151" i="22" s="1"/>
  <c r="T152" i="22"/>
  <c r="V152" i="22" s="1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U155" i="22"/>
  <c r="T9" i="21"/>
  <c r="V9" i="21" s="1"/>
  <c r="T10" i="21"/>
  <c r="V10" i="21" s="1"/>
  <c r="T11" i="21"/>
  <c r="T12" i="21"/>
  <c r="V12" i="21" s="1"/>
  <c r="T13" i="21"/>
  <c r="V13" i="21" s="1"/>
  <c r="T14" i="21"/>
  <c r="V14" i="21" s="1"/>
  <c r="T15" i="21"/>
  <c r="V15" i="21" s="1"/>
  <c r="T16" i="21"/>
  <c r="V16" i="21" s="1"/>
  <c r="T17" i="21"/>
  <c r="V17" i="21" s="1"/>
  <c r="T18" i="21"/>
  <c r="V18" i="21" s="1"/>
  <c r="T19" i="21"/>
  <c r="V19" i="21" s="1"/>
  <c r="T20" i="21"/>
  <c r="V20" i="21" s="1"/>
  <c r="T21" i="21"/>
  <c r="V21" i="21" s="1"/>
  <c r="T22" i="21"/>
  <c r="V22" i="21" s="1"/>
  <c r="T23" i="21"/>
  <c r="V23" i="21" s="1"/>
  <c r="T24" i="21"/>
  <c r="V24" i="21" s="1"/>
  <c r="T25" i="21"/>
  <c r="V25" i="21" s="1"/>
  <c r="T26" i="21"/>
  <c r="V26" i="21" s="1"/>
  <c r="T27" i="21"/>
  <c r="V27" i="21" s="1"/>
  <c r="T28" i="21"/>
  <c r="V28" i="21" s="1"/>
  <c r="T29" i="21"/>
  <c r="V29" i="21" s="1"/>
  <c r="T30" i="21"/>
  <c r="V30" i="21" s="1"/>
  <c r="T31" i="21"/>
  <c r="V31" i="21" s="1"/>
  <c r="T32" i="21"/>
  <c r="V32" i="21" s="1"/>
  <c r="T33" i="21"/>
  <c r="V33" i="21" s="1"/>
  <c r="T34" i="21"/>
  <c r="V34" i="21" s="1"/>
  <c r="T35" i="21"/>
  <c r="V35" i="21" s="1"/>
  <c r="T36" i="21"/>
  <c r="V36" i="21" s="1"/>
  <c r="T37" i="21"/>
  <c r="V37" i="21" s="1"/>
  <c r="T38" i="21"/>
  <c r="V38" i="21" s="1"/>
  <c r="T39" i="21"/>
  <c r="V39" i="21" s="1"/>
  <c r="T40" i="21"/>
  <c r="V40" i="21" s="1"/>
  <c r="V41" i="21"/>
  <c r="V42" i="21"/>
  <c r="V43" i="21"/>
  <c r="T44" i="21"/>
  <c r="V44" i="21" s="1"/>
  <c r="T45" i="21"/>
  <c r="V45" i="21" s="1"/>
  <c r="T46" i="21"/>
  <c r="V46" i="21"/>
  <c r="T47" i="21"/>
  <c r="V47" i="21"/>
  <c r="T48" i="21"/>
  <c r="V48" i="21" s="1"/>
  <c r="T49" i="21"/>
  <c r="V49" i="21" s="1"/>
  <c r="T50" i="21"/>
  <c r="V50" i="21"/>
  <c r="T51" i="21"/>
  <c r="V51" i="21"/>
  <c r="T52" i="21"/>
  <c r="V52" i="21" s="1"/>
  <c r="T53" i="21"/>
  <c r="V53" i="21" s="1"/>
  <c r="T54" i="21"/>
  <c r="V54" i="21"/>
  <c r="T55" i="21"/>
  <c r="V55" i="21"/>
  <c r="T56" i="21"/>
  <c r="V56" i="21" s="1"/>
  <c r="T57" i="21"/>
  <c r="V57" i="21" s="1"/>
  <c r="T58" i="21"/>
  <c r="V58" i="21"/>
  <c r="T59" i="21"/>
  <c r="V59" i="21"/>
  <c r="T60" i="21"/>
  <c r="V60" i="21" s="1"/>
  <c r="T61" i="21"/>
  <c r="V61" i="21" s="1"/>
  <c r="T62" i="21"/>
  <c r="V62" i="21"/>
  <c r="T63" i="21"/>
  <c r="V63" i="21"/>
  <c r="T64" i="21"/>
  <c r="V64" i="21" s="1"/>
  <c r="T65" i="21"/>
  <c r="V65" i="21" s="1"/>
  <c r="T66" i="21"/>
  <c r="V66" i="21"/>
  <c r="T67" i="21"/>
  <c r="V67" i="21"/>
  <c r="T72" i="21"/>
  <c r="V72" i="21" s="1"/>
  <c r="T73" i="21"/>
  <c r="V73" i="21" s="1"/>
  <c r="T74" i="21"/>
  <c r="V74" i="21"/>
  <c r="T75" i="21"/>
  <c r="V75" i="21"/>
  <c r="T76" i="21"/>
  <c r="V76" i="21" s="1"/>
  <c r="T77" i="21"/>
  <c r="V77" i="21" s="1"/>
  <c r="T79" i="21"/>
  <c r="V79" i="21"/>
  <c r="T80" i="21"/>
  <c r="V80" i="21"/>
  <c r="T81" i="21"/>
  <c r="V81" i="21" s="1"/>
  <c r="T82" i="21"/>
  <c r="V82" i="21" s="1"/>
  <c r="T83" i="21"/>
  <c r="V83" i="21"/>
  <c r="T84" i="21"/>
  <c r="V84" i="21"/>
  <c r="T85" i="21"/>
  <c r="V85" i="21" s="1"/>
  <c r="T86" i="21"/>
  <c r="V86" i="21" s="1"/>
  <c r="T87" i="21"/>
  <c r="V87" i="21"/>
  <c r="T88" i="21"/>
  <c r="V88" i="21"/>
  <c r="T89" i="21"/>
  <c r="V89" i="21" s="1"/>
  <c r="T90" i="21"/>
  <c r="V90" i="21" s="1"/>
  <c r="T91" i="21"/>
  <c r="V91" i="21"/>
  <c r="T92" i="21"/>
  <c r="V92" i="21"/>
  <c r="T93" i="21"/>
  <c r="V93" i="21" s="1"/>
  <c r="T94" i="21"/>
  <c r="V94" i="21" s="1"/>
  <c r="T95" i="21"/>
  <c r="V95" i="21"/>
  <c r="T96" i="21"/>
  <c r="V96" i="21"/>
  <c r="T97" i="21"/>
  <c r="V97" i="21" s="1"/>
  <c r="T98" i="21"/>
  <c r="V98" i="21" s="1"/>
  <c r="T99" i="21"/>
  <c r="V99" i="21"/>
  <c r="T100" i="21"/>
  <c r="V100" i="21"/>
  <c r="T101" i="21"/>
  <c r="V101" i="21" s="1"/>
  <c r="T102" i="21"/>
  <c r="V102" i="21" s="1"/>
  <c r="T103" i="21"/>
  <c r="V103" i="21" s="1"/>
  <c r="T104" i="21"/>
  <c r="V104" i="21"/>
  <c r="T105" i="21"/>
  <c r="V105" i="21" s="1"/>
  <c r="T106" i="21"/>
  <c r="V106" i="21" s="1"/>
  <c r="T107" i="21"/>
  <c r="V107" i="21"/>
  <c r="T108" i="21"/>
  <c r="V108" i="21"/>
  <c r="T109" i="21"/>
  <c r="V109" i="21" s="1"/>
  <c r="T110" i="21"/>
  <c r="V110" i="21" s="1"/>
  <c r="T111" i="21"/>
  <c r="V111" i="21" s="1"/>
  <c r="T112" i="21"/>
  <c r="V112" i="21"/>
  <c r="T113" i="21"/>
  <c r="V113" i="21" s="1"/>
  <c r="T114" i="21"/>
  <c r="V114" i="21" s="1"/>
  <c r="T115" i="21"/>
  <c r="V115" i="21" s="1"/>
  <c r="T116" i="21"/>
  <c r="V116" i="21" s="1"/>
  <c r="V117" i="21"/>
  <c r="V118" i="21"/>
  <c r="V119" i="21"/>
  <c r="T120" i="21"/>
  <c r="V120" i="21"/>
  <c r="T121" i="21"/>
  <c r="V121" i="21"/>
  <c r="T122" i="21"/>
  <c r="V122" i="21" s="1"/>
  <c r="T123" i="21"/>
  <c r="V123" i="21"/>
  <c r="T124" i="21"/>
  <c r="V124" i="21" s="1"/>
  <c r="T125" i="21"/>
  <c r="V125" i="21" s="1"/>
  <c r="T126" i="21"/>
  <c r="V126" i="21" s="1"/>
  <c r="V128" i="21"/>
  <c r="T129" i="21"/>
  <c r="V129" i="21" s="1"/>
  <c r="T130" i="21"/>
  <c r="V130" i="21" s="1"/>
  <c r="T131" i="21"/>
  <c r="V131" i="21" s="1"/>
  <c r="T132" i="21"/>
  <c r="V132" i="21" s="1"/>
  <c r="T133" i="21"/>
  <c r="V133" i="21" s="1"/>
  <c r="T134" i="21"/>
  <c r="V134" i="21" s="1"/>
  <c r="T135" i="21"/>
  <c r="V135" i="21" s="1"/>
  <c r="T136" i="21"/>
  <c r="V136" i="21" s="1"/>
  <c r="T137" i="21"/>
  <c r="V137" i="21" s="1"/>
  <c r="T138" i="21"/>
  <c r="V138" i="21" s="1"/>
  <c r="T139" i="21"/>
  <c r="V139" i="21" s="1"/>
  <c r="T140" i="21"/>
  <c r="V140" i="21" s="1"/>
  <c r="T141" i="21"/>
  <c r="V141" i="21" s="1"/>
  <c r="T142" i="21"/>
  <c r="V142" i="21" s="1"/>
  <c r="T143" i="21"/>
  <c r="V143" i="21" s="1"/>
  <c r="T144" i="21"/>
  <c r="V144" i="21" s="1"/>
  <c r="T145" i="21"/>
  <c r="V145" i="21"/>
  <c r="T146" i="21"/>
  <c r="V146" i="21"/>
  <c r="T147" i="21"/>
  <c r="V147" i="21"/>
  <c r="T148" i="21"/>
  <c r="V148" i="21" s="1"/>
  <c r="T149" i="21"/>
  <c r="V149" i="21"/>
  <c r="T150" i="21"/>
  <c r="V150" i="21" s="1"/>
  <c r="T151" i="21"/>
  <c r="V151" i="21"/>
  <c r="T152" i="21"/>
  <c r="V152" i="21" s="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U155" i="21"/>
  <c r="T9" i="20"/>
  <c r="V9" i="20" s="1"/>
  <c r="T10" i="20"/>
  <c r="V10" i="20" s="1"/>
  <c r="T11" i="20"/>
  <c r="V11" i="20" s="1"/>
  <c r="T12" i="20"/>
  <c r="V12" i="20" s="1"/>
  <c r="T13" i="20"/>
  <c r="V13" i="20" s="1"/>
  <c r="T14" i="20"/>
  <c r="V14" i="20" s="1"/>
  <c r="T15" i="20"/>
  <c r="V15" i="20" s="1"/>
  <c r="T16" i="20"/>
  <c r="V16" i="20" s="1"/>
  <c r="T17" i="20"/>
  <c r="V17" i="20" s="1"/>
  <c r="T18" i="20"/>
  <c r="V18" i="20" s="1"/>
  <c r="T19" i="20"/>
  <c r="V19" i="20" s="1"/>
  <c r="T20" i="20"/>
  <c r="V20" i="20" s="1"/>
  <c r="T21" i="20"/>
  <c r="V21" i="20" s="1"/>
  <c r="T22" i="20"/>
  <c r="V22" i="20" s="1"/>
  <c r="T23" i="20"/>
  <c r="V23" i="20" s="1"/>
  <c r="T24" i="20"/>
  <c r="V24" i="20" s="1"/>
  <c r="T25" i="20"/>
  <c r="V25" i="20" s="1"/>
  <c r="V26" i="20"/>
  <c r="T27" i="20"/>
  <c r="V27" i="20" s="1"/>
  <c r="T28" i="20"/>
  <c r="V28" i="20"/>
  <c r="T29" i="20"/>
  <c r="V29" i="20" s="1"/>
  <c r="T30" i="20"/>
  <c r="V30" i="20"/>
  <c r="T31" i="20"/>
  <c r="V31" i="20" s="1"/>
  <c r="T32" i="20"/>
  <c r="V32" i="20"/>
  <c r="T33" i="20"/>
  <c r="V33" i="20"/>
  <c r="T34" i="20"/>
  <c r="V34" i="20"/>
  <c r="T35" i="20"/>
  <c r="V35" i="20" s="1"/>
  <c r="T36" i="20"/>
  <c r="V36" i="20" s="1"/>
  <c r="T38" i="20"/>
  <c r="V38" i="20" s="1"/>
  <c r="T39" i="20"/>
  <c r="V39" i="20"/>
  <c r="T40" i="20"/>
  <c r="V40" i="20" s="1"/>
  <c r="T41" i="20"/>
  <c r="V41" i="20"/>
  <c r="T42" i="20"/>
  <c r="V42" i="20"/>
  <c r="T43" i="20"/>
  <c r="V43" i="20"/>
  <c r="T44" i="20"/>
  <c r="V44" i="20" s="1"/>
  <c r="T45" i="20"/>
  <c r="V45" i="20"/>
  <c r="T46" i="20"/>
  <c r="V46" i="20" s="1"/>
  <c r="V47" i="20"/>
  <c r="T48" i="20"/>
  <c r="V48" i="20" s="1"/>
  <c r="T49" i="20"/>
  <c r="V49" i="20" s="1"/>
  <c r="T50" i="20"/>
  <c r="V50" i="20" s="1"/>
  <c r="T51" i="20"/>
  <c r="V51" i="20" s="1"/>
  <c r="T52" i="20"/>
  <c r="V52" i="20" s="1"/>
  <c r="T53" i="20"/>
  <c r="V53" i="20" s="1"/>
  <c r="T54" i="20"/>
  <c r="V54" i="20" s="1"/>
  <c r="T55" i="20"/>
  <c r="V55" i="20" s="1"/>
  <c r="T56" i="20"/>
  <c r="V56" i="20" s="1"/>
  <c r="T57" i="20"/>
  <c r="V57" i="20" s="1"/>
  <c r="T58" i="20"/>
  <c r="V58" i="20" s="1"/>
  <c r="T59" i="20"/>
  <c r="V59" i="20" s="1"/>
  <c r="T60" i="20"/>
  <c r="V60" i="20" s="1"/>
  <c r="T62" i="20"/>
  <c r="V62" i="20" s="1"/>
  <c r="T63" i="20"/>
  <c r="V63" i="20" s="1"/>
  <c r="T64" i="20"/>
  <c r="V64" i="20" s="1"/>
  <c r="T65" i="20"/>
  <c r="V65" i="20" s="1"/>
  <c r="T66" i="20"/>
  <c r="V66" i="20" s="1"/>
  <c r="T67" i="20"/>
  <c r="V67" i="20" s="1"/>
  <c r="T68" i="20"/>
  <c r="V68" i="20" s="1"/>
  <c r="T69" i="20"/>
  <c r="V69" i="20" s="1"/>
  <c r="T70" i="20"/>
  <c r="V70" i="20" s="1"/>
  <c r="T71" i="20"/>
  <c r="V71" i="20" s="1"/>
  <c r="T72" i="20"/>
  <c r="V72" i="20" s="1"/>
  <c r="T73" i="20"/>
  <c r="V73" i="20" s="1"/>
  <c r="T74" i="20"/>
  <c r="V74" i="20" s="1"/>
  <c r="T75" i="20"/>
  <c r="V75" i="20" s="1"/>
  <c r="T76" i="20"/>
  <c r="V76" i="20" s="1"/>
  <c r="T77" i="20"/>
  <c r="V77" i="20" s="1"/>
  <c r="T78" i="20"/>
  <c r="V78" i="20" s="1"/>
  <c r="T79" i="20"/>
  <c r="V79" i="20" s="1"/>
  <c r="T80" i="20"/>
  <c r="V80" i="20" s="1"/>
  <c r="T81" i="20"/>
  <c r="V81" i="20" s="1"/>
  <c r="T82" i="20"/>
  <c r="V82" i="20" s="1"/>
  <c r="T83" i="20"/>
  <c r="V83" i="20" s="1"/>
  <c r="T84" i="20"/>
  <c r="V84" i="20" s="1"/>
  <c r="T85" i="20"/>
  <c r="V85" i="20" s="1"/>
  <c r="T86" i="20"/>
  <c r="V86" i="20" s="1"/>
  <c r="T87" i="20"/>
  <c r="V87" i="20" s="1"/>
  <c r="T88" i="20"/>
  <c r="V88" i="20" s="1"/>
  <c r="T89" i="20"/>
  <c r="V89" i="20" s="1"/>
  <c r="T90" i="20"/>
  <c r="V90" i="20" s="1"/>
  <c r="T91" i="20"/>
  <c r="V91" i="20" s="1"/>
  <c r="T92" i="20"/>
  <c r="V92" i="20" s="1"/>
  <c r="T93" i="20"/>
  <c r="V93" i="20" s="1"/>
  <c r="T94" i="20"/>
  <c r="V94" i="20" s="1"/>
  <c r="T95" i="20"/>
  <c r="V95" i="20" s="1"/>
  <c r="T96" i="20"/>
  <c r="V96" i="20" s="1"/>
  <c r="T97" i="20"/>
  <c r="V97" i="20" s="1"/>
  <c r="T98" i="20"/>
  <c r="V98" i="20" s="1"/>
  <c r="T99" i="20"/>
  <c r="V99" i="20" s="1"/>
  <c r="T100" i="20"/>
  <c r="V100" i="20" s="1"/>
  <c r="T101" i="20"/>
  <c r="V101" i="20" s="1"/>
  <c r="T102" i="20"/>
  <c r="V102" i="20" s="1"/>
  <c r="T103" i="20"/>
  <c r="V103" i="20" s="1"/>
  <c r="T104" i="20"/>
  <c r="V104" i="20" s="1"/>
  <c r="T105" i="20"/>
  <c r="V105" i="20" s="1"/>
  <c r="T106" i="20"/>
  <c r="V106" i="20" s="1"/>
  <c r="T107" i="20"/>
  <c r="V107" i="20" s="1"/>
  <c r="T108" i="20"/>
  <c r="V108" i="20" s="1"/>
  <c r="T109" i="20"/>
  <c r="V109" i="20" s="1"/>
  <c r="T114" i="20"/>
  <c r="V114" i="20" s="1"/>
  <c r="T115" i="20"/>
  <c r="V115" i="20" s="1"/>
  <c r="T116" i="20"/>
  <c r="V116" i="20" s="1"/>
  <c r="T117" i="20"/>
  <c r="V117" i="20" s="1"/>
  <c r="T118" i="20"/>
  <c r="V118" i="20" s="1"/>
  <c r="T119" i="20"/>
  <c r="V119" i="20" s="1"/>
  <c r="T120" i="20"/>
  <c r="V120" i="20" s="1"/>
  <c r="T121" i="20"/>
  <c r="V121" i="20" s="1"/>
  <c r="T122" i="20"/>
  <c r="V122" i="20" s="1"/>
  <c r="T123" i="20"/>
  <c r="V123" i="20" s="1"/>
  <c r="T124" i="20"/>
  <c r="V124" i="20" s="1"/>
  <c r="T125" i="20"/>
  <c r="V125" i="20" s="1"/>
  <c r="T126" i="20"/>
  <c r="V126" i="20" s="1"/>
  <c r="T127" i="20"/>
  <c r="V127" i="20" s="1"/>
  <c r="T128" i="20"/>
  <c r="V128" i="20" s="1"/>
  <c r="T129" i="20"/>
  <c r="V129" i="20" s="1"/>
  <c r="T130" i="20"/>
  <c r="V130" i="20" s="1"/>
  <c r="T131" i="20"/>
  <c r="V131" i="20" s="1"/>
  <c r="T132" i="20"/>
  <c r="V132" i="20" s="1"/>
  <c r="T133" i="20"/>
  <c r="V133" i="20" s="1"/>
  <c r="T134" i="20"/>
  <c r="V134" i="20" s="1"/>
  <c r="T135" i="20"/>
  <c r="V135" i="20" s="1"/>
  <c r="T136" i="20"/>
  <c r="V136" i="20" s="1"/>
  <c r="T137" i="20"/>
  <c r="V137" i="20" s="1"/>
  <c r="T138" i="20"/>
  <c r="V138" i="20" s="1"/>
  <c r="T139" i="20"/>
  <c r="V139" i="20" s="1"/>
  <c r="T140" i="20"/>
  <c r="V140" i="20" s="1"/>
  <c r="T141" i="20"/>
  <c r="V141" i="20" s="1"/>
  <c r="T142" i="20"/>
  <c r="V142" i="20" s="1"/>
  <c r="T143" i="20"/>
  <c r="V143" i="20" s="1"/>
  <c r="T144" i="20"/>
  <c r="V144" i="20"/>
  <c r="T145" i="20"/>
  <c r="V145" i="20"/>
  <c r="T146" i="20"/>
  <c r="V146" i="20" s="1"/>
  <c r="T147" i="20"/>
  <c r="V147" i="20" s="1"/>
  <c r="T148" i="20"/>
  <c r="V148" i="20"/>
  <c r="T149" i="20"/>
  <c r="V149" i="20"/>
  <c r="T150" i="20"/>
  <c r="V150" i="20" s="1"/>
  <c r="T151" i="20"/>
  <c r="V151" i="20" s="1"/>
  <c r="T152" i="20"/>
  <c r="V152" i="20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T9" i="19"/>
  <c r="V9" i="19" s="1"/>
  <c r="T10" i="19"/>
  <c r="V10" i="19" s="1"/>
  <c r="T11" i="19"/>
  <c r="V11" i="19" s="1"/>
  <c r="T12" i="19"/>
  <c r="V12" i="19" s="1"/>
  <c r="T13" i="19"/>
  <c r="V13" i="19" s="1"/>
  <c r="T14" i="19"/>
  <c r="V14" i="19" s="1"/>
  <c r="T15" i="19"/>
  <c r="V15" i="19" s="1"/>
  <c r="T16" i="19"/>
  <c r="V16" i="19" s="1"/>
  <c r="T17" i="19"/>
  <c r="V17" i="19" s="1"/>
  <c r="T18" i="19"/>
  <c r="V18" i="19" s="1"/>
  <c r="T19" i="19"/>
  <c r="V19" i="19" s="1"/>
  <c r="T20" i="19"/>
  <c r="V20" i="19" s="1"/>
  <c r="T21" i="19"/>
  <c r="V21" i="19" s="1"/>
  <c r="T22" i="19"/>
  <c r="V22" i="19" s="1"/>
  <c r="T23" i="19"/>
  <c r="V23" i="19" s="1"/>
  <c r="T24" i="19"/>
  <c r="V24" i="19" s="1"/>
  <c r="T25" i="19"/>
  <c r="V25" i="19" s="1"/>
  <c r="T26" i="19"/>
  <c r="V26" i="19" s="1"/>
  <c r="T27" i="19"/>
  <c r="V27" i="19" s="1"/>
  <c r="T28" i="19"/>
  <c r="V28" i="19" s="1"/>
  <c r="T29" i="19"/>
  <c r="V29" i="19" s="1"/>
  <c r="T30" i="19"/>
  <c r="V30" i="19" s="1"/>
  <c r="T31" i="19"/>
  <c r="V31" i="19" s="1"/>
  <c r="T32" i="19"/>
  <c r="V32" i="19" s="1"/>
  <c r="T33" i="19"/>
  <c r="V33" i="19" s="1"/>
  <c r="T34" i="19"/>
  <c r="V34" i="19" s="1"/>
  <c r="T35" i="19"/>
  <c r="V35" i="19" s="1"/>
  <c r="T36" i="19"/>
  <c r="V36" i="19" s="1"/>
  <c r="T37" i="19"/>
  <c r="V37" i="19" s="1"/>
  <c r="T38" i="19"/>
  <c r="V38" i="19" s="1"/>
  <c r="T39" i="19"/>
  <c r="V39" i="19" s="1"/>
  <c r="T40" i="19"/>
  <c r="V40" i="19" s="1"/>
  <c r="T41" i="19"/>
  <c r="V41" i="19" s="1"/>
  <c r="T42" i="19"/>
  <c r="V42" i="19" s="1"/>
  <c r="T43" i="19"/>
  <c r="V43" i="19" s="1"/>
  <c r="T44" i="19"/>
  <c r="V44" i="19" s="1"/>
  <c r="T45" i="19"/>
  <c r="V45" i="19" s="1"/>
  <c r="T46" i="19"/>
  <c r="V46" i="19" s="1"/>
  <c r="T47" i="19"/>
  <c r="V47" i="19" s="1"/>
  <c r="T48" i="19"/>
  <c r="V48" i="19" s="1"/>
  <c r="T49" i="19"/>
  <c r="V49" i="19" s="1"/>
  <c r="T50" i="19"/>
  <c r="V50" i="19" s="1"/>
  <c r="T51" i="19"/>
  <c r="V51" i="19" s="1"/>
  <c r="T52" i="19"/>
  <c r="V52" i="19" s="1"/>
  <c r="T53" i="19"/>
  <c r="V53" i="19" s="1"/>
  <c r="T54" i="19"/>
  <c r="V54" i="19" s="1"/>
  <c r="T55" i="19"/>
  <c r="V55" i="19" s="1"/>
  <c r="T56" i="19"/>
  <c r="V56" i="19" s="1"/>
  <c r="T57" i="19"/>
  <c r="V57" i="19" s="1"/>
  <c r="T58" i="19"/>
  <c r="V58" i="19" s="1"/>
  <c r="T59" i="19"/>
  <c r="V59" i="19" s="1"/>
  <c r="T60" i="19"/>
  <c r="V60" i="19" s="1"/>
  <c r="T61" i="19"/>
  <c r="V61" i="19" s="1"/>
  <c r="T62" i="19"/>
  <c r="V62" i="19" s="1"/>
  <c r="T63" i="19"/>
  <c r="V63" i="19" s="1"/>
  <c r="T64" i="19"/>
  <c r="V64" i="19" s="1"/>
  <c r="T65" i="19"/>
  <c r="V65" i="19" s="1"/>
  <c r="T66" i="19"/>
  <c r="V66" i="19" s="1"/>
  <c r="T67" i="19"/>
  <c r="V67" i="19" s="1"/>
  <c r="T68" i="19"/>
  <c r="V68" i="19" s="1"/>
  <c r="T69" i="19"/>
  <c r="V69" i="19" s="1"/>
  <c r="T70" i="19"/>
  <c r="V70" i="19" s="1"/>
  <c r="T71" i="19"/>
  <c r="V71" i="19" s="1"/>
  <c r="T72" i="19"/>
  <c r="V72" i="19" s="1"/>
  <c r="T73" i="19"/>
  <c r="V73" i="19" s="1"/>
  <c r="T74" i="19"/>
  <c r="V74" i="19" s="1"/>
  <c r="T75" i="19"/>
  <c r="V75" i="19" s="1"/>
  <c r="T76" i="19"/>
  <c r="V76" i="19" s="1"/>
  <c r="T77" i="19"/>
  <c r="V77" i="19" s="1"/>
  <c r="T78" i="19"/>
  <c r="V78" i="19" s="1"/>
  <c r="T79" i="19"/>
  <c r="V79" i="19" s="1"/>
  <c r="T80" i="19"/>
  <c r="V80" i="19" s="1"/>
  <c r="T81" i="19"/>
  <c r="V81" i="19" s="1"/>
  <c r="T82" i="19"/>
  <c r="V82" i="19" s="1"/>
  <c r="T83" i="19"/>
  <c r="V83" i="19" s="1"/>
  <c r="T84" i="19"/>
  <c r="V84" i="19" s="1"/>
  <c r="T85" i="19"/>
  <c r="V85" i="19" s="1"/>
  <c r="T86" i="19"/>
  <c r="V86" i="19" s="1"/>
  <c r="T87" i="19"/>
  <c r="V87" i="19" s="1"/>
  <c r="T88" i="19"/>
  <c r="V88" i="19" s="1"/>
  <c r="T89" i="19"/>
  <c r="V89" i="19" s="1"/>
  <c r="T90" i="19"/>
  <c r="V90" i="19" s="1"/>
  <c r="T91" i="19"/>
  <c r="V91" i="19" s="1"/>
  <c r="T92" i="19"/>
  <c r="V92" i="19" s="1"/>
  <c r="T93" i="19"/>
  <c r="V93" i="19" s="1"/>
  <c r="T94" i="19"/>
  <c r="V94" i="19" s="1"/>
  <c r="T95" i="19"/>
  <c r="V95" i="19" s="1"/>
  <c r="T96" i="19"/>
  <c r="V96" i="19" s="1"/>
  <c r="T97" i="19"/>
  <c r="V97" i="19" s="1"/>
  <c r="T98" i="19"/>
  <c r="V98" i="19" s="1"/>
  <c r="T99" i="19"/>
  <c r="V99" i="19" s="1"/>
  <c r="T100" i="19"/>
  <c r="V100" i="19" s="1"/>
  <c r="T101" i="19"/>
  <c r="V101" i="19" s="1"/>
  <c r="T102" i="19"/>
  <c r="V102" i="19" s="1"/>
  <c r="T103" i="19"/>
  <c r="V103" i="19" s="1"/>
  <c r="T104" i="19"/>
  <c r="V104" i="19" s="1"/>
  <c r="T105" i="19"/>
  <c r="V105" i="19" s="1"/>
  <c r="T106" i="19"/>
  <c r="V106" i="19" s="1"/>
  <c r="T107" i="19"/>
  <c r="V107" i="19" s="1"/>
  <c r="T108" i="19"/>
  <c r="V108" i="19" s="1"/>
  <c r="T110" i="19"/>
  <c r="V110" i="19" s="1"/>
  <c r="T111" i="19"/>
  <c r="V111" i="19" s="1"/>
  <c r="T112" i="19"/>
  <c r="V112" i="19" s="1"/>
  <c r="T113" i="19"/>
  <c r="V113" i="19" s="1"/>
  <c r="T114" i="19"/>
  <c r="V114" i="19" s="1"/>
  <c r="T115" i="19"/>
  <c r="V115" i="19" s="1"/>
  <c r="T116" i="19"/>
  <c r="V116" i="19" s="1"/>
  <c r="T117" i="19"/>
  <c r="V117" i="19" s="1"/>
  <c r="T118" i="19"/>
  <c r="V118" i="19" s="1"/>
  <c r="T119" i="19"/>
  <c r="V119" i="19" s="1"/>
  <c r="T120" i="19"/>
  <c r="V120" i="19" s="1"/>
  <c r="T121" i="19"/>
  <c r="V121" i="19" s="1"/>
  <c r="T122" i="19"/>
  <c r="V122" i="19" s="1"/>
  <c r="T123" i="19"/>
  <c r="V123" i="19" s="1"/>
  <c r="T124" i="19"/>
  <c r="V124" i="19" s="1"/>
  <c r="T125" i="19"/>
  <c r="V125" i="19" s="1"/>
  <c r="T126" i="19"/>
  <c r="V126" i="19" s="1"/>
  <c r="T127" i="19"/>
  <c r="V127" i="19" s="1"/>
  <c r="T128" i="19"/>
  <c r="V128" i="19" s="1"/>
  <c r="T129" i="19"/>
  <c r="V129" i="19" s="1"/>
  <c r="V130" i="19"/>
  <c r="T131" i="19"/>
  <c r="V131" i="19" s="1"/>
  <c r="T132" i="19"/>
  <c r="V132" i="19"/>
  <c r="T133" i="19"/>
  <c r="V133" i="19"/>
  <c r="T134" i="19"/>
  <c r="V134" i="19"/>
  <c r="T135" i="19"/>
  <c r="V135" i="19" s="1"/>
  <c r="T136" i="19"/>
  <c r="V136" i="19" s="1"/>
  <c r="T137" i="19"/>
  <c r="V137" i="19"/>
  <c r="T138" i="19"/>
  <c r="V138" i="19"/>
  <c r="T139" i="19"/>
  <c r="V139" i="19" s="1"/>
  <c r="T140" i="19"/>
  <c r="V140" i="19" s="1"/>
  <c r="T141" i="19"/>
  <c r="V141" i="19" s="1"/>
  <c r="T142" i="19"/>
  <c r="V142" i="19"/>
  <c r="T143" i="19"/>
  <c r="V143" i="19" s="1"/>
  <c r="T144" i="19"/>
  <c r="V144" i="19" s="1"/>
  <c r="T145" i="19"/>
  <c r="V145" i="19" s="1"/>
  <c r="T146" i="19"/>
  <c r="V146" i="19" s="1"/>
  <c r="T147" i="19"/>
  <c r="V147" i="19" s="1"/>
  <c r="T148" i="19"/>
  <c r="V148" i="19" s="1"/>
  <c r="T149" i="19"/>
  <c r="V149" i="19" s="1"/>
  <c r="T150" i="19"/>
  <c r="V150" i="19" s="1"/>
  <c r="T151" i="19"/>
  <c r="V151" i="19" s="1"/>
  <c r="T152" i="19"/>
  <c r="V152" i="19" s="1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U155" i="19"/>
  <c r="T9" i="18"/>
  <c r="V9" i="18" s="1"/>
  <c r="T10" i="18"/>
  <c r="T11" i="18"/>
  <c r="V11" i="18" s="1"/>
  <c r="T12" i="18"/>
  <c r="V12" i="18" s="1"/>
  <c r="T13" i="18"/>
  <c r="V13" i="18" s="1"/>
  <c r="T14" i="18"/>
  <c r="V14" i="18" s="1"/>
  <c r="T15" i="18"/>
  <c r="V15" i="18" s="1"/>
  <c r="T16" i="18"/>
  <c r="V16" i="18" s="1"/>
  <c r="T17" i="18"/>
  <c r="V17" i="18" s="1"/>
  <c r="T18" i="18"/>
  <c r="V18" i="18" s="1"/>
  <c r="T19" i="18"/>
  <c r="V19" i="18" s="1"/>
  <c r="T20" i="18"/>
  <c r="V20" i="18" s="1"/>
  <c r="T21" i="18"/>
  <c r="V21" i="18" s="1"/>
  <c r="T22" i="18"/>
  <c r="V22" i="18" s="1"/>
  <c r="T23" i="18"/>
  <c r="V23" i="18" s="1"/>
  <c r="T24" i="18"/>
  <c r="V24" i="18" s="1"/>
  <c r="T25" i="18"/>
  <c r="V25" i="18" s="1"/>
  <c r="T26" i="18"/>
  <c r="V26" i="18" s="1"/>
  <c r="T27" i="18"/>
  <c r="V27" i="18" s="1"/>
  <c r="T28" i="18"/>
  <c r="V28" i="18" s="1"/>
  <c r="T29" i="18"/>
  <c r="V29" i="18" s="1"/>
  <c r="T30" i="18"/>
  <c r="V30" i="18" s="1"/>
  <c r="T31" i="18"/>
  <c r="V31" i="18" s="1"/>
  <c r="T32" i="18"/>
  <c r="V32" i="18" s="1"/>
  <c r="T33" i="18"/>
  <c r="V33" i="18" s="1"/>
  <c r="T34" i="18"/>
  <c r="V34" i="18" s="1"/>
  <c r="T35" i="18"/>
  <c r="V35" i="18" s="1"/>
  <c r="T36" i="18"/>
  <c r="V36" i="18" s="1"/>
  <c r="T37" i="18"/>
  <c r="V37" i="18" s="1"/>
  <c r="T38" i="18"/>
  <c r="T39" i="18"/>
  <c r="V39" i="18" s="1"/>
  <c r="T40" i="18"/>
  <c r="V40" i="18"/>
  <c r="T41" i="18"/>
  <c r="V41" i="18" s="1"/>
  <c r="T42" i="18"/>
  <c r="V42" i="18" s="1"/>
  <c r="T43" i="18"/>
  <c r="V43" i="18" s="1"/>
  <c r="T44" i="18"/>
  <c r="V44" i="18"/>
  <c r="T45" i="18"/>
  <c r="V45" i="18" s="1"/>
  <c r="T46" i="18"/>
  <c r="V46" i="18" s="1"/>
  <c r="T47" i="18"/>
  <c r="V47" i="18"/>
  <c r="T48" i="18"/>
  <c r="V48" i="18"/>
  <c r="T49" i="18"/>
  <c r="V49" i="18" s="1"/>
  <c r="T50" i="18"/>
  <c r="V50" i="18" s="1"/>
  <c r="T51" i="18"/>
  <c r="V51" i="18"/>
  <c r="T52" i="18"/>
  <c r="V52" i="18"/>
  <c r="T53" i="18"/>
  <c r="V53" i="18" s="1"/>
  <c r="T54" i="18"/>
  <c r="V54" i="18" s="1"/>
  <c r="T55" i="18"/>
  <c r="V55" i="18" s="1"/>
  <c r="T56" i="18"/>
  <c r="V56" i="18"/>
  <c r="T57" i="18"/>
  <c r="V57" i="18" s="1"/>
  <c r="T58" i="18"/>
  <c r="T59" i="18"/>
  <c r="V59" i="18" s="1"/>
  <c r="T60" i="18"/>
  <c r="V60" i="18" s="1"/>
  <c r="T61" i="18"/>
  <c r="V61" i="18" s="1"/>
  <c r="T62" i="18"/>
  <c r="V62" i="18" s="1"/>
  <c r="T63" i="18"/>
  <c r="V63" i="18" s="1"/>
  <c r="T64" i="18"/>
  <c r="V64" i="18" s="1"/>
  <c r="T65" i="18"/>
  <c r="V65" i="18" s="1"/>
  <c r="T66" i="18"/>
  <c r="V66" i="18" s="1"/>
  <c r="T67" i="18"/>
  <c r="V67" i="18" s="1"/>
  <c r="T68" i="18"/>
  <c r="V68" i="18" s="1"/>
  <c r="T69" i="18"/>
  <c r="V69" i="18" s="1"/>
  <c r="T70" i="18"/>
  <c r="V70" i="18" s="1"/>
  <c r="T71" i="18"/>
  <c r="V71" i="18" s="1"/>
  <c r="T72" i="18"/>
  <c r="V72" i="18" s="1"/>
  <c r="T73" i="18"/>
  <c r="V73" i="18" s="1"/>
  <c r="T74" i="18"/>
  <c r="V74" i="18" s="1"/>
  <c r="T75" i="18"/>
  <c r="V75" i="18" s="1"/>
  <c r="T76" i="18"/>
  <c r="V76" i="18" s="1"/>
  <c r="T77" i="18"/>
  <c r="V77" i="18" s="1"/>
  <c r="T78" i="18"/>
  <c r="V78" i="18" s="1"/>
  <c r="T79" i="18"/>
  <c r="V79" i="18" s="1"/>
  <c r="T80" i="18"/>
  <c r="V80" i="18" s="1"/>
  <c r="T81" i="18"/>
  <c r="V81" i="18" s="1"/>
  <c r="T82" i="18"/>
  <c r="V82" i="18" s="1"/>
  <c r="T83" i="18"/>
  <c r="V83" i="18" s="1"/>
  <c r="T84" i="18"/>
  <c r="V84" i="18" s="1"/>
  <c r="T85" i="18"/>
  <c r="V85" i="18" s="1"/>
  <c r="T86" i="18"/>
  <c r="V86" i="18" s="1"/>
  <c r="T87" i="18"/>
  <c r="V87" i="18" s="1"/>
  <c r="T88" i="18"/>
  <c r="V88" i="18" s="1"/>
  <c r="T89" i="18"/>
  <c r="V89" i="18" s="1"/>
  <c r="T90" i="18"/>
  <c r="V90" i="18" s="1"/>
  <c r="T91" i="18"/>
  <c r="V91" i="18" s="1"/>
  <c r="T92" i="18"/>
  <c r="V92" i="18" s="1"/>
  <c r="V93" i="18"/>
  <c r="T94" i="18"/>
  <c r="V94" i="18"/>
  <c r="T95" i="18"/>
  <c r="V95" i="18" s="1"/>
  <c r="T96" i="18"/>
  <c r="V96" i="18" s="1"/>
  <c r="T97" i="18"/>
  <c r="V97" i="18"/>
  <c r="T98" i="18"/>
  <c r="V98" i="18"/>
  <c r="T99" i="18"/>
  <c r="V99" i="18" s="1"/>
  <c r="T100" i="18"/>
  <c r="V100" i="18" s="1"/>
  <c r="T101" i="18"/>
  <c r="V101" i="18" s="1"/>
  <c r="T102" i="18"/>
  <c r="V102" i="18"/>
  <c r="T103" i="18"/>
  <c r="V103" i="18" s="1"/>
  <c r="T104" i="18"/>
  <c r="V104" i="18" s="1"/>
  <c r="T105" i="18"/>
  <c r="V105" i="18" s="1"/>
  <c r="T106" i="18"/>
  <c r="V106" i="18"/>
  <c r="T107" i="18"/>
  <c r="V107" i="18" s="1"/>
  <c r="T108" i="18"/>
  <c r="V108" i="18" s="1"/>
  <c r="T109" i="18"/>
  <c r="V109" i="18"/>
  <c r="T110" i="18"/>
  <c r="V110" i="18"/>
  <c r="T111" i="18"/>
  <c r="V111" i="18" s="1"/>
  <c r="T112" i="18"/>
  <c r="V112" i="18" s="1"/>
  <c r="T113" i="18"/>
  <c r="V113" i="18"/>
  <c r="T114" i="18"/>
  <c r="V114" i="18"/>
  <c r="T115" i="18"/>
  <c r="V115" i="18" s="1"/>
  <c r="T116" i="18"/>
  <c r="V116" i="18" s="1"/>
  <c r="T117" i="18"/>
  <c r="V117" i="18" s="1"/>
  <c r="T118" i="18"/>
  <c r="V118" i="18"/>
  <c r="T119" i="18"/>
  <c r="V119" i="18" s="1"/>
  <c r="T120" i="18"/>
  <c r="V120" i="18" s="1"/>
  <c r="T121" i="18"/>
  <c r="V121" i="18" s="1"/>
  <c r="T122" i="18"/>
  <c r="V122" i="18"/>
  <c r="T123" i="18"/>
  <c r="V123" i="18" s="1"/>
  <c r="V124" i="18"/>
  <c r="T125" i="18"/>
  <c r="V125" i="18" s="1"/>
  <c r="T126" i="18"/>
  <c r="V126" i="18" s="1"/>
  <c r="T127" i="18"/>
  <c r="V127" i="18" s="1"/>
  <c r="T128" i="18"/>
  <c r="V128" i="18" s="1"/>
  <c r="T129" i="18"/>
  <c r="V129" i="18" s="1"/>
  <c r="T130" i="18"/>
  <c r="V130" i="18" s="1"/>
  <c r="T131" i="18"/>
  <c r="V131" i="18" s="1"/>
  <c r="T132" i="18"/>
  <c r="V132" i="18" s="1"/>
  <c r="T133" i="18"/>
  <c r="V133" i="18" s="1"/>
  <c r="T134" i="18"/>
  <c r="V134" i="18" s="1"/>
  <c r="T135" i="18"/>
  <c r="V135" i="18" s="1"/>
  <c r="T136" i="18"/>
  <c r="V136" i="18" s="1"/>
  <c r="V137" i="18"/>
  <c r="T138" i="18"/>
  <c r="V138" i="18" s="1"/>
  <c r="T139" i="18"/>
  <c r="T140" i="18"/>
  <c r="T141" i="18"/>
  <c r="T142" i="18"/>
  <c r="T143" i="18"/>
  <c r="V143" i="18" s="1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U155" i="18"/>
  <c r="T9" i="17"/>
  <c r="V9" i="17"/>
  <c r="T10" i="17"/>
  <c r="V10" i="17"/>
  <c r="T11" i="17"/>
  <c r="V11" i="17" s="1"/>
  <c r="T12" i="17"/>
  <c r="V12" i="17" s="1"/>
  <c r="T13" i="17"/>
  <c r="V13" i="17" s="1"/>
  <c r="T14" i="17"/>
  <c r="V14" i="17"/>
  <c r="T15" i="17"/>
  <c r="V15" i="17" s="1"/>
  <c r="T16" i="17"/>
  <c r="V16" i="17" s="1"/>
  <c r="T17" i="17"/>
  <c r="V17" i="17" s="1"/>
  <c r="T18" i="17"/>
  <c r="V18" i="17"/>
  <c r="T19" i="17"/>
  <c r="V19" i="17" s="1"/>
  <c r="T20" i="17"/>
  <c r="V20" i="17" s="1"/>
  <c r="T21" i="17"/>
  <c r="V21" i="17"/>
  <c r="T22" i="17"/>
  <c r="V22" i="17"/>
  <c r="T23" i="17"/>
  <c r="V23" i="17" s="1"/>
  <c r="T24" i="17"/>
  <c r="V24" i="17" s="1"/>
  <c r="T25" i="17"/>
  <c r="V25" i="17"/>
  <c r="T26" i="17"/>
  <c r="V26" i="17"/>
  <c r="T27" i="17"/>
  <c r="V27" i="17" s="1"/>
  <c r="T28" i="17"/>
  <c r="V28" i="17" s="1"/>
  <c r="T29" i="17"/>
  <c r="V29" i="17" s="1"/>
  <c r="T30" i="17"/>
  <c r="V30" i="17"/>
  <c r="T31" i="17"/>
  <c r="V31" i="17" s="1"/>
  <c r="T32" i="17"/>
  <c r="V32" i="17" s="1"/>
  <c r="T33" i="17"/>
  <c r="V33" i="17" s="1"/>
  <c r="T34" i="17"/>
  <c r="V34" i="17"/>
  <c r="T35" i="17"/>
  <c r="V35" i="17" s="1"/>
  <c r="T36" i="17"/>
  <c r="V36" i="17" s="1"/>
  <c r="T37" i="17"/>
  <c r="V37" i="17"/>
  <c r="T38" i="17"/>
  <c r="V38" i="17"/>
  <c r="T39" i="17"/>
  <c r="V39" i="17" s="1"/>
  <c r="T40" i="17"/>
  <c r="V40" i="17" s="1"/>
  <c r="T41" i="17"/>
  <c r="T42" i="17"/>
  <c r="T43" i="17"/>
  <c r="T44" i="17"/>
  <c r="V44" i="17" s="1"/>
  <c r="T45" i="17"/>
  <c r="V45" i="17" s="1"/>
  <c r="T46" i="17"/>
  <c r="V46" i="17" s="1"/>
  <c r="T47" i="17"/>
  <c r="V47" i="17" s="1"/>
  <c r="T48" i="17"/>
  <c r="V48" i="17" s="1"/>
  <c r="T49" i="17"/>
  <c r="V49" i="17" s="1"/>
  <c r="T50" i="17"/>
  <c r="V50" i="17" s="1"/>
  <c r="T51" i="17"/>
  <c r="V51" i="17"/>
  <c r="T52" i="17"/>
  <c r="V52" i="17" s="1"/>
  <c r="T53" i="17"/>
  <c r="V53" i="17" s="1"/>
  <c r="T54" i="17"/>
  <c r="V54" i="17" s="1"/>
  <c r="T55" i="17"/>
  <c r="V55" i="17"/>
  <c r="T56" i="17"/>
  <c r="V56" i="17" s="1"/>
  <c r="T57" i="17"/>
  <c r="V57" i="17" s="1"/>
  <c r="T58" i="17"/>
  <c r="V58" i="17" s="1"/>
  <c r="T59" i="17"/>
  <c r="V59" i="17"/>
  <c r="T60" i="17"/>
  <c r="V60" i="17" s="1"/>
  <c r="T61" i="17"/>
  <c r="V61" i="17" s="1"/>
  <c r="T62" i="17"/>
  <c r="V62" i="17"/>
  <c r="T63" i="17"/>
  <c r="V63" i="17"/>
  <c r="T64" i="17"/>
  <c r="V64" i="17" s="1"/>
  <c r="T66" i="17"/>
  <c r="V66" i="17" s="1"/>
  <c r="T67" i="17"/>
  <c r="V67" i="17"/>
  <c r="T68" i="17"/>
  <c r="V68" i="17"/>
  <c r="T69" i="17"/>
  <c r="V69" i="17" s="1"/>
  <c r="T70" i="17"/>
  <c r="V70" i="17" s="1"/>
  <c r="T71" i="17"/>
  <c r="V71" i="17" s="1"/>
  <c r="T72" i="17"/>
  <c r="V72" i="17"/>
  <c r="T73" i="17"/>
  <c r="V73" i="17" s="1"/>
  <c r="T74" i="17"/>
  <c r="V74" i="17" s="1"/>
  <c r="T75" i="17"/>
  <c r="V75" i="17" s="1"/>
  <c r="T76" i="17"/>
  <c r="V76" i="17"/>
  <c r="T77" i="17"/>
  <c r="V77" i="17" s="1"/>
  <c r="T78" i="17"/>
  <c r="V78" i="17" s="1"/>
  <c r="T79" i="17"/>
  <c r="V79" i="17"/>
  <c r="T80" i="17"/>
  <c r="V80" i="17"/>
  <c r="T81" i="17"/>
  <c r="V81" i="17" s="1"/>
  <c r="T82" i="17"/>
  <c r="V82" i="17" s="1"/>
  <c r="T83" i="17"/>
  <c r="V83" i="17"/>
  <c r="T84" i="17"/>
  <c r="V84" i="17"/>
  <c r="T85" i="17"/>
  <c r="V85" i="17" s="1"/>
  <c r="T86" i="17"/>
  <c r="V86" i="17" s="1"/>
  <c r="T87" i="17"/>
  <c r="V87" i="17" s="1"/>
  <c r="T89" i="17"/>
  <c r="V89" i="17"/>
  <c r="T90" i="17"/>
  <c r="V90" i="17" s="1"/>
  <c r="T91" i="17"/>
  <c r="V91" i="17" s="1"/>
  <c r="T92" i="17"/>
  <c r="V92" i="17" s="1"/>
  <c r="T93" i="17"/>
  <c r="V93" i="17"/>
  <c r="T94" i="17"/>
  <c r="V94" i="17" s="1"/>
  <c r="T95" i="17"/>
  <c r="V95" i="17" s="1"/>
  <c r="T96" i="17"/>
  <c r="V96" i="17"/>
  <c r="T97" i="17"/>
  <c r="V97" i="17"/>
  <c r="T98" i="17"/>
  <c r="V98" i="17" s="1"/>
  <c r="T99" i="17"/>
  <c r="V99" i="17" s="1"/>
  <c r="T100" i="17"/>
  <c r="V100" i="17"/>
  <c r="T101" i="17"/>
  <c r="V101" i="17"/>
  <c r="T102" i="17"/>
  <c r="V102" i="17" s="1"/>
  <c r="T103" i="17"/>
  <c r="V103" i="17" s="1"/>
  <c r="T104" i="17"/>
  <c r="V104" i="17" s="1"/>
  <c r="T105" i="17"/>
  <c r="V105" i="17"/>
  <c r="T106" i="17"/>
  <c r="V106" i="17" s="1"/>
  <c r="T107" i="17"/>
  <c r="V107" i="17" s="1"/>
  <c r="T108" i="17"/>
  <c r="V108" i="17"/>
  <c r="T109" i="17"/>
  <c r="V109" i="17"/>
  <c r="T110" i="17"/>
  <c r="V110" i="17" s="1"/>
  <c r="T111" i="17"/>
  <c r="V111" i="17" s="1"/>
  <c r="T112" i="17"/>
  <c r="V112" i="17"/>
  <c r="T113" i="17"/>
  <c r="V113" i="17"/>
  <c r="T114" i="17"/>
  <c r="V114" i="17" s="1"/>
  <c r="T115" i="17"/>
  <c r="V115" i="17"/>
  <c r="T116" i="17"/>
  <c r="V116" i="17"/>
  <c r="V117" i="17"/>
  <c r="V118" i="17"/>
  <c r="V119" i="17"/>
  <c r="T120" i="17"/>
  <c r="V120" i="17" s="1"/>
  <c r="T121" i="17"/>
  <c r="V121" i="17" s="1"/>
  <c r="T122" i="17"/>
  <c r="V122" i="17" s="1"/>
  <c r="T123" i="17"/>
  <c r="V123" i="17" s="1"/>
  <c r="V124" i="17"/>
  <c r="V125" i="17"/>
  <c r="V126" i="17"/>
  <c r="T127" i="17"/>
  <c r="V127" i="17" s="1"/>
  <c r="T128" i="17"/>
  <c r="V128" i="17" s="1"/>
  <c r="T129" i="17"/>
  <c r="V129" i="17" s="1"/>
  <c r="V130" i="17"/>
  <c r="T131" i="17"/>
  <c r="V131" i="17" s="1"/>
  <c r="T132" i="17"/>
  <c r="V132" i="17" s="1"/>
  <c r="T133" i="17"/>
  <c r="V133" i="17" s="1"/>
  <c r="T134" i="17"/>
  <c r="V134" i="17" s="1"/>
  <c r="T135" i="17"/>
  <c r="V135" i="17" s="1"/>
  <c r="T136" i="17"/>
  <c r="V136" i="17" s="1"/>
  <c r="T137" i="17"/>
  <c r="V137" i="17" s="1"/>
  <c r="T138" i="17"/>
  <c r="V138" i="17" s="1"/>
  <c r="T139" i="17"/>
  <c r="V139" i="17" s="1"/>
  <c r="T140" i="17"/>
  <c r="V140" i="17" s="1"/>
  <c r="T141" i="17"/>
  <c r="V141" i="17" s="1"/>
  <c r="T142" i="17"/>
  <c r="V142" i="17" s="1"/>
  <c r="T143" i="17"/>
  <c r="V143" i="17" s="1"/>
  <c r="T144" i="17"/>
  <c r="V144" i="17" s="1"/>
  <c r="T145" i="17"/>
  <c r="V145" i="17" s="1"/>
  <c r="T146" i="17"/>
  <c r="V146" i="17"/>
  <c r="T147" i="17"/>
  <c r="V147" i="17"/>
  <c r="T148" i="17"/>
  <c r="V148" i="17" s="1"/>
  <c r="T149" i="17"/>
  <c r="V149" i="17" s="1"/>
  <c r="T150" i="17"/>
  <c r="V150" i="17"/>
  <c r="T151" i="17"/>
  <c r="V151" i="17"/>
  <c r="T152" i="17"/>
  <c r="V152" i="17" s="1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U155" i="17"/>
  <c r="T9" i="16"/>
  <c r="V9" i="16"/>
  <c r="T10" i="16"/>
  <c r="V10" i="16" s="1"/>
  <c r="T11" i="16"/>
  <c r="V11" i="16" s="1"/>
  <c r="T12" i="16"/>
  <c r="V12" i="16"/>
  <c r="T13" i="16"/>
  <c r="V13" i="16"/>
  <c r="T14" i="16"/>
  <c r="V14" i="16" s="1"/>
  <c r="T15" i="16"/>
  <c r="T16" i="16"/>
  <c r="V16" i="16"/>
  <c r="T17" i="16"/>
  <c r="V17" i="16"/>
  <c r="T18" i="16"/>
  <c r="V18" i="16" s="1"/>
  <c r="T19" i="16"/>
  <c r="V19" i="16" s="1"/>
  <c r="T20" i="16"/>
  <c r="V20" i="16"/>
  <c r="T21" i="16"/>
  <c r="V21" i="16"/>
  <c r="T22" i="16"/>
  <c r="V22" i="16" s="1"/>
  <c r="T23" i="16"/>
  <c r="V23" i="16" s="1"/>
  <c r="T24" i="16"/>
  <c r="V24" i="16"/>
  <c r="T25" i="16"/>
  <c r="V25" i="16"/>
  <c r="T26" i="16"/>
  <c r="V26" i="16" s="1"/>
  <c r="T27" i="16"/>
  <c r="V27" i="16" s="1"/>
  <c r="T28" i="16"/>
  <c r="V28" i="16"/>
  <c r="T29" i="16"/>
  <c r="V29" i="16"/>
  <c r="T30" i="16"/>
  <c r="V30" i="16" s="1"/>
  <c r="T31" i="16"/>
  <c r="V31" i="16" s="1"/>
  <c r="T32" i="16"/>
  <c r="V32" i="16"/>
  <c r="T33" i="16"/>
  <c r="V33" i="16"/>
  <c r="T34" i="16"/>
  <c r="V34" i="16" s="1"/>
  <c r="T35" i="16"/>
  <c r="V35" i="16" s="1"/>
  <c r="T36" i="16"/>
  <c r="V36" i="16" s="1"/>
  <c r="T38" i="16"/>
  <c r="V38" i="16" s="1"/>
  <c r="T39" i="16"/>
  <c r="V39" i="16" s="1"/>
  <c r="T40" i="16"/>
  <c r="V40" i="16" s="1"/>
  <c r="T41" i="16"/>
  <c r="V41" i="16" s="1"/>
  <c r="T42" i="16"/>
  <c r="V42" i="16" s="1"/>
  <c r="T43" i="16"/>
  <c r="V43" i="16" s="1"/>
  <c r="T44" i="16"/>
  <c r="V44" i="16" s="1"/>
  <c r="T45" i="16"/>
  <c r="V45" i="16" s="1"/>
  <c r="T46" i="16"/>
  <c r="V46" i="16" s="1"/>
  <c r="T47" i="16"/>
  <c r="V47" i="16" s="1"/>
  <c r="T48" i="16"/>
  <c r="V48" i="16" s="1"/>
  <c r="T49" i="16"/>
  <c r="V49" i="16" s="1"/>
  <c r="T50" i="16"/>
  <c r="V50" i="16" s="1"/>
  <c r="T51" i="16"/>
  <c r="V51" i="16" s="1"/>
  <c r="T52" i="16"/>
  <c r="V52" i="16" s="1"/>
  <c r="T53" i="16"/>
  <c r="V53" i="16" s="1"/>
  <c r="T54" i="16"/>
  <c r="V54" i="16" s="1"/>
  <c r="T55" i="16"/>
  <c r="V55" i="16" s="1"/>
  <c r="T56" i="16"/>
  <c r="V56" i="16" s="1"/>
  <c r="T57" i="16"/>
  <c r="V57" i="16" s="1"/>
  <c r="V58" i="16"/>
  <c r="T59" i="16"/>
  <c r="V59" i="16"/>
  <c r="T60" i="16"/>
  <c r="V60" i="16" s="1"/>
  <c r="T61" i="16"/>
  <c r="V61" i="16" s="1"/>
  <c r="T62" i="16"/>
  <c r="V62" i="16"/>
  <c r="T63" i="16"/>
  <c r="V63" i="16"/>
  <c r="T64" i="16"/>
  <c r="V64" i="16" s="1"/>
  <c r="T65" i="16"/>
  <c r="V65" i="16" s="1"/>
  <c r="T66" i="16"/>
  <c r="V66" i="16"/>
  <c r="T67" i="16"/>
  <c r="V67" i="16"/>
  <c r="T68" i="16"/>
  <c r="V68" i="16" s="1"/>
  <c r="T69" i="16"/>
  <c r="V69" i="16" s="1"/>
  <c r="T70" i="16"/>
  <c r="V70" i="16"/>
  <c r="T71" i="16"/>
  <c r="V71" i="16"/>
  <c r="T72" i="16"/>
  <c r="V72" i="16" s="1"/>
  <c r="T73" i="16"/>
  <c r="V73" i="16" s="1"/>
  <c r="T74" i="16"/>
  <c r="V74" i="16"/>
  <c r="T75" i="16"/>
  <c r="V75" i="16"/>
  <c r="T76" i="16"/>
  <c r="V76" i="16" s="1"/>
  <c r="T77" i="16"/>
  <c r="V77" i="16" s="1"/>
  <c r="T78" i="16"/>
  <c r="V78" i="16"/>
  <c r="T79" i="16"/>
  <c r="V79" i="16"/>
  <c r="T80" i="16"/>
  <c r="V80" i="16" s="1"/>
  <c r="T81" i="16"/>
  <c r="V81" i="16" s="1"/>
  <c r="T82" i="16"/>
  <c r="V82" i="16" s="1"/>
  <c r="T83" i="16"/>
  <c r="V83" i="16" s="1"/>
  <c r="T84" i="16"/>
  <c r="V84" i="16" s="1"/>
  <c r="T85" i="16"/>
  <c r="V85" i="16" s="1"/>
  <c r="T86" i="16"/>
  <c r="V86" i="16" s="1"/>
  <c r="T87" i="16"/>
  <c r="V87" i="16" s="1"/>
  <c r="T88" i="16"/>
  <c r="V88" i="16" s="1"/>
  <c r="T89" i="16"/>
  <c r="V89" i="16" s="1"/>
  <c r="T90" i="16"/>
  <c r="V90" i="16" s="1"/>
  <c r="T91" i="16"/>
  <c r="V91" i="16" s="1"/>
  <c r="T92" i="16"/>
  <c r="V92" i="16" s="1"/>
  <c r="T93" i="16"/>
  <c r="V93" i="16" s="1"/>
  <c r="T94" i="16"/>
  <c r="V94" i="16" s="1"/>
  <c r="T95" i="16"/>
  <c r="V95" i="16" s="1"/>
  <c r="T96" i="16"/>
  <c r="V96" i="16" s="1"/>
  <c r="T97" i="16"/>
  <c r="V97" i="16" s="1"/>
  <c r="T98" i="16"/>
  <c r="V98" i="16" s="1"/>
  <c r="T99" i="16"/>
  <c r="V99" i="16" s="1"/>
  <c r="T100" i="16"/>
  <c r="V100" i="16" s="1"/>
  <c r="T101" i="16"/>
  <c r="V101" i="16" s="1"/>
  <c r="T102" i="16"/>
  <c r="V102" i="16" s="1"/>
  <c r="T103" i="16"/>
  <c r="V103" i="16" s="1"/>
  <c r="T104" i="16"/>
  <c r="V104" i="16" s="1"/>
  <c r="T105" i="16"/>
  <c r="V105" i="16" s="1"/>
  <c r="T106" i="16"/>
  <c r="V106" i="16" s="1"/>
  <c r="T110" i="16"/>
  <c r="V110" i="16" s="1"/>
  <c r="T111" i="16"/>
  <c r="V111" i="16" s="1"/>
  <c r="T112" i="16"/>
  <c r="V112" i="16" s="1"/>
  <c r="T113" i="16"/>
  <c r="V113" i="16" s="1"/>
  <c r="T114" i="16"/>
  <c r="V114" i="16" s="1"/>
  <c r="T115" i="16"/>
  <c r="V115" i="16" s="1"/>
  <c r="T116" i="16"/>
  <c r="V116" i="16" s="1"/>
  <c r="T117" i="16"/>
  <c r="V117" i="16" s="1"/>
  <c r="T118" i="16"/>
  <c r="V118" i="16" s="1"/>
  <c r="T119" i="16"/>
  <c r="V119" i="16" s="1"/>
  <c r="T120" i="16"/>
  <c r="V120" i="16" s="1"/>
  <c r="T121" i="16"/>
  <c r="V121" i="16" s="1"/>
  <c r="T122" i="16"/>
  <c r="V122" i="16" s="1"/>
  <c r="T123" i="16"/>
  <c r="V123" i="16" s="1"/>
  <c r="T124" i="16"/>
  <c r="V124" i="16" s="1"/>
  <c r="T125" i="16"/>
  <c r="V125" i="16" s="1"/>
  <c r="T126" i="16"/>
  <c r="V126" i="16" s="1"/>
  <c r="T127" i="16"/>
  <c r="V127" i="16" s="1"/>
  <c r="T128" i="16"/>
  <c r="V128" i="16" s="1"/>
  <c r="T129" i="16"/>
  <c r="V129" i="16" s="1"/>
  <c r="T130" i="16"/>
  <c r="V130" i="16" s="1"/>
  <c r="T131" i="16"/>
  <c r="V131" i="16" s="1"/>
  <c r="T132" i="16"/>
  <c r="V132" i="16" s="1"/>
  <c r="T133" i="16"/>
  <c r="V133" i="16" s="1"/>
  <c r="T134" i="16"/>
  <c r="V134" i="16" s="1"/>
  <c r="T135" i="16"/>
  <c r="V135" i="16" s="1"/>
  <c r="T136" i="16"/>
  <c r="V136" i="16" s="1"/>
  <c r="T137" i="16"/>
  <c r="V137" i="16" s="1"/>
  <c r="T138" i="16"/>
  <c r="V138" i="16" s="1"/>
  <c r="T139" i="16"/>
  <c r="V139" i="16" s="1"/>
  <c r="T140" i="16"/>
  <c r="V140" i="16" s="1"/>
  <c r="T141" i="16"/>
  <c r="V141" i="16" s="1"/>
  <c r="T142" i="16"/>
  <c r="V142" i="16" s="1"/>
  <c r="T143" i="16"/>
  <c r="V143" i="16" s="1"/>
  <c r="T144" i="16"/>
  <c r="V144" i="16" s="1"/>
  <c r="T145" i="16"/>
  <c r="V145" i="16"/>
  <c r="V153" i="16"/>
  <c r="V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U155" i="16"/>
  <c r="V156" i="16"/>
  <c r="V157" i="16"/>
  <c r="T9" i="15"/>
  <c r="V9" i="15"/>
  <c r="T10" i="15"/>
  <c r="T11" i="15"/>
  <c r="V11" i="15" s="1"/>
  <c r="T12" i="15"/>
  <c r="V12" i="15"/>
  <c r="T13" i="15"/>
  <c r="V13" i="15"/>
  <c r="T14" i="15"/>
  <c r="V14" i="15" s="1"/>
  <c r="T15" i="15"/>
  <c r="V15" i="15" s="1"/>
  <c r="T16" i="15"/>
  <c r="V16" i="15"/>
  <c r="T17" i="15"/>
  <c r="V17" i="15"/>
  <c r="T18" i="15"/>
  <c r="V18" i="15" s="1"/>
  <c r="T19" i="15"/>
  <c r="V19" i="15" s="1"/>
  <c r="T20" i="15"/>
  <c r="V20" i="15"/>
  <c r="T21" i="15"/>
  <c r="V21" i="15"/>
  <c r="T22" i="15"/>
  <c r="V22" i="15" s="1"/>
  <c r="T23" i="15"/>
  <c r="V23" i="15" s="1"/>
  <c r="T24" i="15"/>
  <c r="V24" i="15"/>
  <c r="T25" i="15"/>
  <c r="V25" i="15"/>
  <c r="T26" i="15"/>
  <c r="V26" i="15" s="1"/>
  <c r="T27" i="15"/>
  <c r="V27" i="15" s="1"/>
  <c r="T28" i="15"/>
  <c r="V28" i="15"/>
  <c r="T29" i="15"/>
  <c r="V29" i="15"/>
  <c r="T30" i="15"/>
  <c r="V30" i="15" s="1"/>
  <c r="T31" i="15"/>
  <c r="V31" i="15" s="1"/>
  <c r="T32" i="15"/>
  <c r="V32" i="15"/>
  <c r="T33" i="15"/>
  <c r="V33" i="15"/>
  <c r="T34" i="15"/>
  <c r="V34" i="15" s="1"/>
  <c r="T35" i="15"/>
  <c r="V35" i="15" s="1"/>
  <c r="T36" i="15"/>
  <c r="V36" i="15"/>
  <c r="T37" i="15"/>
  <c r="V37" i="15"/>
  <c r="T38" i="15"/>
  <c r="V38" i="15" s="1"/>
  <c r="T39" i="15"/>
  <c r="V39" i="15" s="1"/>
  <c r="T40" i="15"/>
  <c r="V40" i="15"/>
  <c r="T41" i="15"/>
  <c r="V41" i="15"/>
  <c r="T42" i="15"/>
  <c r="V42" i="15" s="1"/>
  <c r="T43" i="15"/>
  <c r="V43" i="15" s="1"/>
  <c r="T44" i="15"/>
  <c r="V44" i="15"/>
  <c r="T45" i="15"/>
  <c r="V45" i="15"/>
  <c r="T46" i="15"/>
  <c r="V46" i="15" s="1"/>
  <c r="T47" i="15"/>
  <c r="T48" i="15"/>
  <c r="V48" i="15" s="1"/>
  <c r="T49" i="15"/>
  <c r="V49" i="15" s="1"/>
  <c r="T50" i="15"/>
  <c r="V50" i="15" s="1"/>
  <c r="T51" i="15"/>
  <c r="V51" i="15" s="1"/>
  <c r="T52" i="15"/>
  <c r="V52" i="15" s="1"/>
  <c r="T53" i="15"/>
  <c r="V53" i="15" s="1"/>
  <c r="T54" i="15"/>
  <c r="V54" i="15" s="1"/>
  <c r="T55" i="15"/>
  <c r="V55" i="15" s="1"/>
  <c r="T56" i="15"/>
  <c r="V56" i="15" s="1"/>
  <c r="T57" i="15"/>
  <c r="V57" i="15" s="1"/>
  <c r="T58" i="15"/>
  <c r="V58" i="15" s="1"/>
  <c r="T59" i="15"/>
  <c r="V59" i="15" s="1"/>
  <c r="T60" i="15"/>
  <c r="V60" i="15" s="1"/>
  <c r="T61" i="15"/>
  <c r="V61" i="15" s="1"/>
  <c r="T62" i="15"/>
  <c r="V62" i="15" s="1"/>
  <c r="T63" i="15"/>
  <c r="V63" i="15" s="1"/>
  <c r="T64" i="15"/>
  <c r="V64" i="15" s="1"/>
  <c r="T65" i="15"/>
  <c r="V65" i="15" s="1"/>
  <c r="T66" i="15"/>
  <c r="V66" i="15" s="1"/>
  <c r="T67" i="15"/>
  <c r="V67" i="15" s="1"/>
  <c r="T68" i="15"/>
  <c r="V68" i="15" s="1"/>
  <c r="T69" i="15"/>
  <c r="V69" i="15" s="1"/>
  <c r="T70" i="15"/>
  <c r="V70" i="15" s="1"/>
  <c r="T71" i="15"/>
  <c r="V71" i="15" s="1"/>
  <c r="T72" i="15"/>
  <c r="V72" i="15" s="1"/>
  <c r="T73" i="15"/>
  <c r="V73" i="15" s="1"/>
  <c r="T74" i="15"/>
  <c r="V74" i="15" s="1"/>
  <c r="T75" i="15"/>
  <c r="V75" i="15" s="1"/>
  <c r="T76" i="15"/>
  <c r="V76" i="15" s="1"/>
  <c r="T77" i="15"/>
  <c r="V77" i="15" s="1"/>
  <c r="T78" i="15"/>
  <c r="V78" i="15" s="1"/>
  <c r="T79" i="15"/>
  <c r="V79" i="15" s="1"/>
  <c r="T81" i="15"/>
  <c r="V81" i="15" s="1"/>
  <c r="T82" i="15"/>
  <c r="V82" i="15" s="1"/>
  <c r="T83" i="15"/>
  <c r="V83" i="15" s="1"/>
  <c r="T84" i="15"/>
  <c r="V84" i="15" s="1"/>
  <c r="T85" i="15"/>
  <c r="V85" i="15" s="1"/>
  <c r="T86" i="15"/>
  <c r="V86" i="15" s="1"/>
  <c r="T87" i="15"/>
  <c r="V87" i="15" s="1"/>
  <c r="T88" i="15"/>
  <c r="V88" i="15" s="1"/>
  <c r="T89" i="15"/>
  <c r="V89" i="15" s="1"/>
  <c r="T90" i="15"/>
  <c r="V90" i="15" s="1"/>
  <c r="T91" i="15"/>
  <c r="V91" i="15" s="1"/>
  <c r="T92" i="15"/>
  <c r="V92" i="15" s="1"/>
  <c r="T93" i="15"/>
  <c r="V93" i="15" s="1"/>
  <c r="T94" i="15"/>
  <c r="V94" i="15" s="1"/>
  <c r="T95" i="15"/>
  <c r="V95" i="15" s="1"/>
  <c r="T96" i="15"/>
  <c r="V96" i="15" s="1"/>
  <c r="T97" i="15"/>
  <c r="V97" i="15" s="1"/>
  <c r="T98" i="15"/>
  <c r="V98" i="15" s="1"/>
  <c r="T99" i="15"/>
  <c r="V99" i="15" s="1"/>
  <c r="T100" i="15"/>
  <c r="V100" i="15" s="1"/>
  <c r="T101" i="15"/>
  <c r="V101" i="15" s="1"/>
  <c r="T102" i="15"/>
  <c r="V102" i="15" s="1"/>
  <c r="T103" i="15"/>
  <c r="V103" i="15" s="1"/>
  <c r="T104" i="15"/>
  <c r="V104" i="15" s="1"/>
  <c r="T105" i="15"/>
  <c r="V105" i="15" s="1"/>
  <c r="T106" i="15"/>
  <c r="V106" i="15" s="1"/>
  <c r="T107" i="15"/>
  <c r="V107" i="15" s="1"/>
  <c r="T108" i="15"/>
  <c r="V108" i="15" s="1"/>
  <c r="T109" i="15"/>
  <c r="V109" i="15" s="1"/>
  <c r="T110" i="15"/>
  <c r="V110" i="15" s="1"/>
  <c r="T111" i="15"/>
  <c r="V111" i="15" s="1"/>
  <c r="T112" i="15"/>
  <c r="V112" i="15" s="1"/>
  <c r="T113" i="15"/>
  <c r="V113" i="15" s="1"/>
  <c r="T114" i="15"/>
  <c r="V114" i="15" s="1"/>
  <c r="T115" i="15"/>
  <c r="V115" i="15" s="1"/>
  <c r="T116" i="15"/>
  <c r="V116" i="15" s="1"/>
  <c r="T117" i="15"/>
  <c r="V117" i="15" s="1"/>
  <c r="T118" i="15"/>
  <c r="V118" i="15" s="1"/>
  <c r="T119" i="15"/>
  <c r="V119" i="15" s="1"/>
  <c r="T120" i="15"/>
  <c r="V120" i="15" s="1"/>
  <c r="T121" i="15"/>
  <c r="V121" i="15" s="1"/>
  <c r="T122" i="15"/>
  <c r="V122" i="15" s="1"/>
  <c r="T123" i="15"/>
  <c r="V123" i="15" s="1"/>
  <c r="T124" i="15"/>
  <c r="V124" i="15" s="1"/>
  <c r="T125" i="15"/>
  <c r="V125" i="15" s="1"/>
  <c r="T126" i="15"/>
  <c r="V126" i="15" s="1"/>
  <c r="T127" i="15"/>
  <c r="V127" i="15" s="1"/>
  <c r="T128" i="15"/>
  <c r="V128" i="15" s="1"/>
  <c r="T129" i="15"/>
  <c r="V129" i="15" s="1"/>
  <c r="T130" i="15"/>
  <c r="V130" i="15" s="1"/>
  <c r="T131" i="15"/>
  <c r="V131" i="15" s="1"/>
  <c r="T132" i="15"/>
  <c r="V132" i="15" s="1"/>
  <c r="T133" i="15"/>
  <c r="V133" i="15" s="1"/>
  <c r="T134" i="15"/>
  <c r="V134" i="15" s="1"/>
  <c r="V135" i="15"/>
  <c r="V136" i="15"/>
  <c r="V137" i="15"/>
  <c r="T138" i="15"/>
  <c r="V138" i="15"/>
  <c r="T139" i="15"/>
  <c r="V139" i="15"/>
  <c r="T140" i="15"/>
  <c r="V140" i="15" s="1"/>
  <c r="T141" i="15"/>
  <c r="V141" i="15" s="1"/>
  <c r="T142" i="15"/>
  <c r="V142" i="15"/>
  <c r="T143" i="15"/>
  <c r="V143" i="15" s="1"/>
  <c r="T144" i="15"/>
  <c r="V144" i="15" s="1"/>
  <c r="T145" i="15"/>
  <c r="V145" i="15" s="1"/>
  <c r="T146" i="15"/>
  <c r="V146" i="15" s="1"/>
  <c r="T147" i="15"/>
  <c r="V147" i="15" s="1"/>
  <c r="T148" i="15"/>
  <c r="V148" i="15" s="1"/>
  <c r="T149" i="15"/>
  <c r="V149" i="15" s="1"/>
  <c r="T150" i="15"/>
  <c r="V150" i="15" s="1"/>
  <c r="T151" i="15"/>
  <c r="V151" i="15" s="1"/>
  <c r="T152" i="15"/>
  <c r="V152" i="15" s="1"/>
  <c r="V153" i="15"/>
  <c r="B155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U155" i="15"/>
  <c r="T9" i="14"/>
  <c r="V9" i="14" s="1"/>
  <c r="T10" i="14"/>
  <c r="V10" i="14"/>
  <c r="T11" i="14"/>
  <c r="V11" i="14"/>
  <c r="T12" i="14"/>
  <c r="V12" i="14"/>
  <c r="T13" i="14"/>
  <c r="V13" i="14"/>
  <c r="T14" i="14"/>
  <c r="V14" i="14"/>
  <c r="T15" i="14"/>
  <c r="V15" i="14"/>
  <c r="T16" i="14"/>
  <c r="V16" i="14"/>
  <c r="T17" i="14"/>
  <c r="V17" i="14"/>
  <c r="T18" i="14"/>
  <c r="V18" i="14"/>
  <c r="T19" i="14"/>
  <c r="V19" i="14"/>
  <c r="T20" i="14"/>
  <c r="V20" i="14"/>
  <c r="T21" i="14"/>
  <c r="V21" i="14" s="1"/>
  <c r="T22" i="14"/>
  <c r="V22" i="14"/>
  <c r="T23" i="14"/>
  <c r="V23" i="14"/>
  <c r="T24" i="14"/>
  <c r="V24" i="14"/>
  <c r="T25" i="14"/>
  <c r="V25" i="14" s="1"/>
  <c r="T26" i="14"/>
  <c r="V26" i="14"/>
  <c r="T27" i="14"/>
  <c r="V27" i="14"/>
  <c r="T28" i="14"/>
  <c r="V28" i="14"/>
  <c r="T29" i="14"/>
  <c r="V29" i="14" s="1"/>
  <c r="T30" i="14"/>
  <c r="V30" i="14"/>
  <c r="T31" i="14"/>
  <c r="V31" i="14"/>
  <c r="T32" i="14"/>
  <c r="V32" i="14"/>
  <c r="T33" i="14"/>
  <c r="V33" i="14" s="1"/>
  <c r="T34" i="14"/>
  <c r="V34" i="14"/>
  <c r="T35" i="14"/>
  <c r="V35" i="14"/>
  <c r="T36" i="14"/>
  <c r="V36" i="14"/>
  <c r="T37" i="14"/>
  <c r="V37" i="14" s="1"/>
  <c r="T38" i="14"/>
  <c r="V38" i="14"/>
  <c r="T39" i="14"/>
  <c r="V39" i="14"/>
  <c r="T40" i="14"/>
  <c r="V40" i="14" s="1"/>
  <c r="T41" i="14"/>
  <c r="V41" i="14" s="1"/>
  <c r="T42" i="14"/>
  <c r="V42" i="14"/>
  <c r="T43" i="14"/>
  <c r="V43" i="14"/>
  <c r="T44" i="14"/>
  <c r="V44" i="14" s="1"/>
  <c r="T45" i="14"/>
  <c r="V45" i="14" s="1"/>
  <c r="T46" i="14"/>
  <c r="V46" i="14"/>
  <c r="T47" i="14"/>
  <c r="V47" i="14"/>
  <c r="T48" i="14"/>
  <c r="V48" i="14" s="1"/>
  <c r="T49" i="14"/>
  <c r="V49" i="14" s="1"/>
  <c r="T50" i="14"/>
  <c r="V50" i="14"/>
  <c r="T52" i="14"/>
  <c r="V52" i="14"/>
  <c r="T53" i="14"/>
  <c r="V53" i="14" s="1"/>
  <c r="T54" i="14"/>
  <c r="V54" i="14" s="1"/>
  <c r="T55" i="14"/>
  <c r="V55" i="14"/>
  <c r="T56" i="14"/>
  <c r="V56" i="14"/>
  <c r="T57" i="14"/>
  <c r="V57" i="14" s="1"/>
  <c r="T58" i="14"/>
  <c r="V58" i="14" s="1"/>
  <c r="T59" i="14"/>
  <c r="V59" i="14"/>
  <c r="T60" i="14"/>
  <c r="V60" i="14"/>
  <c r="T61" i="14"/>
  <c r="V61" i="14" s="1"/>
  <c r="T62" i="14"/>
  <c r="V62" i="14" s="1"/>
  <c r="T63" i="14"/>
  <c r="V63" i="14"/>
  <c r="T64" i="14"/>
  <c r="V64" i="14"/>
  <c r="T65" i="14"/>
  <c r="V65" i="14" s="1"/>
  <c r="T66" i="14"/>
  <c r="V66" i="14" s="1"/>
  <c r="T67" i="14"/>
  <c r="V67" i="14"/>
  <c r="T68" i="14"/>
  <c r="V68" i="14"/>
  <c r="T69" i="14"/>
  <c r="V69" i="14" s="1"/>
  <c r="T70" i="14"/>
  <c r="V70" i="14" s="1"/>
  <c r="T71" i="14"/>
  <c r="V71" i="14"/>
  <c r="T72" i="14"/>
  <c r="V72" i="14"/>
  <c r="T73" i="14"/>
  <c r="V73" i="14" s="1"/>
  <c r="T74" i="14"/>
  <c r="V74" i="14" s="1"/>
  <c r="T75" i="14"/>
  <c r="V75" i="14" s="1"/>
  <c r="T76" i="14"/>
  <c r="V76" i="14" s="1"/>
  <c r="T77" i="14"/>
  <c r="V77" i="14" s="1"/>
  <c r="T78" i="14"/>
  <c r="V78" i="14" s="1"/>
  <c r="T79" i="14"/>
  <c r="V79" i="14" s="1"/>
  <c r="T80" i="14"/>
  <c r="V80" i="14" s="1"/>
  <c r="T81" i="14"/>
  <c r="V81" i="14" s="1"/>
  <c r="T82" i="14"/>
  <c r="V82" i="14" s="1"/>
  <c r="T83" i="14"/>
  <c r="V83" i="14" s="1"/>
  <c r="T84" i="14"/>
  <c r="V84" i="14" s="1"/>
  <c r="T85" i="14"/>
  <c r="V85" i="14" s="1"/>
  <c r="T86" i="14"/>
  <c r="V86" i="14" s="1"/>
  <c r="T87" i="14"/>
  <c r="V87" i="14" s="1"/>
  <c r="T88" i="14"/>
  <c r="V88" i="14" s="1"/>
  <c r="T89" i="14"/>
  <c r="V89" i="14" s="1"/>
  <c r="T90" i="14"/>
  <c r="V90" i="14" s="1"/>
  <c r="T91" i="14"/>
  <c r="V91" i="14" s="1"/>
  <c r="T92" i="14"/>
  <c r="V92" i="14" s="1"/>
  <c r="T93" i="14"/>
  <c r="V93" i="14" s="1"/>
  <c r="T94" i="14"/>
  <c r="V94" i="14" s="1"/>
  <c r="T95" i="14"/>
  <c r="V95" i="14" s="1"/>
  <c r="T96" i="14"/>
  <c r="V96" i="14" s="1"/>
  <c r="T97" i="14"/>
  <c r="V97" i="14" s="1"/>
  <c r="T98" i="14"/>
  <c r="V98" i="14" s="1"/>
  <c r="T99" i="14"/>
  <c r="V99" i="14" s="1"/>
  <c r="T100" i="14"/>
  <c r="V100" i="14" s="1"/>
  <c r="T101" i="14"/>
  <c r="V101" i="14" s="1"/>
  <c r="T102" i="14"/>
  <c r="V102" i="14" s="1"/>
  <c r="T103" i="14"/>
  <c r="V103" i="14" s="1"/>
  <c r="T104" i="14"/>
  <c r="V104" i="14" s="1"/>
  <c r="T105" i="14"/>
  <c r="V105" i="14" s="1"/>
  <c r="T106" i="14"/>
  <c r="V106" i="14" s="1"/>
  <c r="T107" i="14"/>
  <c r="V107" i="14" s="1"/>
  <c r="T109" i="14"/>
  <c r="V109" i="14" s="1"/>
  <c r="T110" i="14"/>
  <c r="V110" i="14" s="1"/>
  <c r="T111" i="14"/>
  <c r="V111" i="14" s="1"/>
  <c r="T112" i="14"/>
  <c r="V112" i="14" s="1"/>
  <c r="T113" i="14"/>
  <c r="V113" i="14" s="1"/>
  <c r="T114" i="14"/>
  <c r="V114" i="14" s="1"/>
  <c r="T115" i="14"/>
  <c r="V115" i="14" s="1"/>
  <c r="T116" i="14"/>
  <c r="V116" i="14" s="1"/>
  <c r="T117" i="14"/>
  <c r="V117" i="14" s="1"/>
  <c r="T118" i="14"/>
  <c r="V118" i="14" s="1"/>
  <c r="T119" i="14"/>
  <c r="V119" i="14" s="1"/>
  <c r="T120" i="14"/>
  <c r="V120" i="14" s="1"/>
  <c r="T121" i="14"/>
  <c r="V121" i="14" s="1"/>
  <c r="T122" i="14"/>
  <c r="V122" i="14" s="1"/>
  <c r="T123" i="14"/>
  <c r="V123" i="14" s="1"/>
  <c r="V124" i="14"/>
  <c r="V125" i="14"/>
  <c r="V126" i="14"/>
  <c r="T127" i="14"/>
  <c r="V127" i="14" s="1"/>
  <c r="T128" i="14"/>
  <c r="V128" i="14" s="1"/>
  <c r="T129" i="14"/>
  <c r="V129" i="14"/>
  <c r="V130" i="14"/>
  <c r="T131" i="14"/>
  <c r="V131" i="14" s="1"/>
  <c r="T132" i="14"/>
  <c r="V132" i="14" s="1"/>
  <c r="T133" i="14"/>
  <c r="V133" i="14" s="1"/>
  <c r="T134" i="14"/>
  <c r="V134" i="14" s="1"/>
  <c r="T135" i="14"/>
  <c r="V135" i="14" s="1"/>
  <c r="T136" i="14"/>
  <c r="V136" i="14" s="1"/>
  <c r="T137" i="14"/>
  <c r="V137" i="14" s="1"/>
  <c r="T138" i="14"/>
  <c r="V138" i="14" s="1"/>
  <c r="T139" i="14"/>
  <c r="V139" i="14" s="1"/>
  <c r="T140" i="14"/>
  <c r="V140" i="14" s="1"/>
  <c r="T141" i="14"/>
  <c r="V141" i="14" s="1"/>
  <c r="T142" i="14"/>
  <c r="V142" i="14" s="1"/>
  <c r="T143" i="14"/>
  <c r="V143" i="14" s="1"/>
  <c r="T144" i="14"/>
  <c r="V144" i="14"/>
  <c r="T145" i="14"/>
  <c r="V145" i="14"/>
  <c r="T146" i="14"/>
  <c r="V146" i="14" s="1"/>
  <c r="T147" i="14"/>
  <c r="V147" i="14" s="1"/>
  <c r="T148" i="14"/>
  <c r="V148" i="14"/>
  <c r="T149" i="14"/>
  <c r="V149" i="14"/>
  <c r="T150" i="14"/>
  <c r="V150" i="14" s="1"/>
  <c r="T151" i="14"/>
  <c r="V151" i="14" s="1"/>
  <c r="T152" i="14"/>
  <c r="V152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T9" i="13"/>
  <c r="V9" i="13" s="1"/>
  <c r="T10" i="13"/>
  <c r="V10" i="13" s="1"/>
  <c r="T11" i="13"/>
  <c r="V11" i="13" s="1"/>
  <c r="T12" i="13"/>
  <c r="V12" i="13" s="1"/>
  <c r="T13" i="13"/>
  <c r="V13" i="13" s="1"/>
  <c r="T14" i="13"/>
  <c r="V14" i="13" s="1"/>
  <c r="T15" i="13"/>
  <c r="V15" i="13" s="1"/>
  <c r="T16" i="13"/>
  <c r="V16" i="13" s="1"/>
  <c r="T17" i="13"/>
  <c r="V17" i="13" s="1"/>
  <c r="T18" i="13"/>
  <c r="V18" i="13" s="1"/>
  <c r="T19" i="13"/>
  <c r="V19" i="13" s="1"/>
  <c r="T20" i="13"/>
  <c r="V20" i="13" s="1"/>
  <c r="T21" i="13"/>
  <c r="V21" i="13" s="1"/>
  <c r="T22" i="13"/>
  <c r="V22" i="13" s="1"/>
  <c r="T23" i="13"/>
  <c r="V23" i="13" s="1"/>
  <c r="T24" i="13"/>
  <c r="V24" i="13" s="1"/>
  <c r="T25" i="13"/>
  <c r="V25" i="13" s="1"/>
  <c r="T26" i="13"/>
  <c r="V26" i="13" s="1"/>
  <c r="T27" i="13"/>
  <c r="V27" i="13" s="1"/>
  <c r="T28" i="13"/>
  <c r="V28" i="13" s="1"/>
  <c r="T29" i="13"/>
  <c r="V29" i="13" s="1"/>
  <c r="T33" i="13"/>
  <c r="V33" i="13" s="1"/>
  <c r="T34" i="13"/>
  <c r="V34" i="13" s="1"/>
  <c r="T35" i="13"/>
  <c r="V35" i="13" s="1"/>
  <c r="T36" i="13"/>
  <c r="V36" i="13" s="1"/>
  <c r="T37" i="13"/>
  <c r="V37" i="13" s="1"/>
  <c r="T38" i="13"/>
  <c r="V38" i="13" s="1"/>
  <c r="T39" i="13"/>
  <c r="V39" i="13" s="1"/>
  <c r="T40" i="13"/>
  <c r="V40" i="13" s="1"/>
  <c r="T41" i="13"/>
  <c r="V41" i="13" s="1"/>
  <c r="T42" i="13"/>
  <c r="V42" i="13" s="1"/>
  <c r="T43" i="13"/>
  <c r="V43" i="13" s="1"/>
  <c r="T44" i="13"/>
  <c r="V44" i="13" s="1"/>
  <c r="T45" i="13"/>
  <c r="V45" i="13" s="1"/>
  <c r="T46" i="13"/>
  <c r="V46" i="13" s="1"/>
  <c r="T47" i="13"/>
  <c r="V47" i="13" s="1"/>
  <c r="T48" i="13"/>
  <c r="V48" i="13" s="1"/>
  <c r="T49" i="13"/>
  <c r="V49" i="13" s="1"/>
  <c r="T50" i="13"/>
  <c r="V50" i="13" s="1"/>
  <c r="T51" i="13"/>
  <c r="V51" i="13" s="1"/>
  <c r="T52" i="13"/>
  <c r="V52" i="13" s="1"/>
  <c r="T53" i="13"/>
  <c r="V53" i="13" s="1"/>
  <c r="T54" i="13"/>
  <c r="V54" i="13" s="1"/>
  <c r="T55" i="13"/>
  <c r="V55" i="13" s="1"/>
  <c r="T56" i="13"/>
  <c r="V56" i="13" s="1"/>
  <c r="T57" i="13"/>
  <c r="V57" i="13" s="1"/>
  <c r="T58" i="13"/>
  <c r="V58" i="13" s="1"/>
  <c r="T59" i="13"/>
  <c r="V59" i="13" s="1"/>
  <c r="T60" i="13"/>
  <c r="V60" i="13" s="1"/>
  <c r="T61" i="13"/>
  <c r="V61" i="13" s="1"/>
  <c r="T62" i="13"/>
  <c r="V62" i="13" s="1"/>
  <c r="T63" i="13"/>
  <c r="V63" i="13" s="1"/>
  <c r="T64" i="13"/>
  <c r="V64" i="13" s="1"/>
  <c r="T65" i="13"/>
  <c r="V65" i="13" s="1"/>
  <c r="T66" i="13"/>
  <c r="V66" i="13" s="1"/>
  <c r="T67" i="13"/>
  <c r="V67" i="13" s="1"/>
  <c r="T68" i="13"/>
  <c r="V68" i="13" s="1"/>
  <c r="T69" i="13"/>
  <c r="V69" i="13" s="1"/>
  <c r="T70" i="13"/>
  <c r="V70" i="13" s="1"/>
  <c r="T75" i="13"/>
  <c r="V75" i="13" s="1"/>
  <c r="T76" i="13"/>
  <c r="V76" i="13" s="1"/>
  <c r="T77" i="13"/>
  <c r="V77" i="13" s="1"/>
  <c r="T78" i="13"/>
  <c r="V78" i="13" s="1"/>
  <c r="T79" i="13"/>
  <c r="V79" i="13" s="1"/>
  <c r="T80" i="13"/>
  <c r="V80" i="13" s="1"/>
  <c r="T81" i="13"/>
  <c r="V81" i="13" s="1"/>
  <c r="T82" i="13"/>
  <c r="V82" i="13" s="1"/>
  <c r="T83" i="13"/>
  <c r="V83" i="13" s="1"/>
  <c r="T84" i="13"/>
  <c r="V84" i="13" s="1"/>
  <c r="T85" i="13"/>
  <c r="V85" i="13" s="1"/>
  <c r="T86" i="13"/>
  <c r="V86" i="13" s="1"/>
  <c r="T87" i="13"/>
  <c r="V87" i="13" s="1"/>
  <c r="T88" i="13"/>
  <c r="V88" i="13" s="1"/>
  <c r="T89" i="13"/>
  <c r="V89" i="13" s="1"/>
  <c r="T90" i="13"/>
  <c r="V90" i="13" s="1"/>
  <c r="T91" i="13"/>
  <c r="V91" i="13" s="1"/>
  <c r="T92" i="13"/>
  <c r="V92" i="13" s="1"/>
  <c r="T93" i="13"/>
  <c r="V93" i="13" s="1"/>
  <c r="T94" i="13"/>
  <c r="V94" i="13" s="1"/>
  <c r="T95" i="13"/>
  <c r="V95" i="13" s="1"/>
  <c r="T96" i="13"/>
  <c r="V96" i="13" s="1"/>
  <c r="T97" i="13"/>
  <c r="V97" i="13" s="1"/>
  <c r="T98" i="13"/>
  <c r="V98" i="13" s="1"/>
  <c r="T99" i="13"/>
  <c r="V99" i="13" s="1"/>
  <c r="T100" i="13"/>
  <c r="V100" i="13" s="1"/>
  <c r="T101" i="13"/>
  <c r="V101" i="13" s="1"/>
  <c r="T102" i="13"/>
  <c r="V102" i="13" s="1"/>
  <c r="T103" i="13"/>
  <c r="V103" i="13" s="1"/>
  <c r="T104" i="13"/>
  <c r="V104" i="13" s="1"/>
  <c r="T105" i="13"/>
  <c r="V105" i="13" s="1"/>
  <c r="T106" i="13"/>
  <c r="V106" i="13" s="1"/>
  <c r="T107" i="13"/>
  <c r="V107" i="13" s="1"/>
  <c r="T108" i="13"/>
  <c r="V108" i="13" s="1"/>
  <c r="T109" i="13"/>
  <c r="V109" i="13" s="1"/>
  <c r="T110" i="13"/>
  <c r="V110" i="13" s="1"/>
  <c r="T111" i="13"/>
  <c r="V111" i="13" s="1"/>
  <c r="T112" i="13"/>
  <c r="V112" i="13" s="1"/>
  <c r="T113" i="13"/>
  <c r="V113" i="13" s="1"/>
  <c r="T114" i="13"/>
  <c r="V114" i="13" s="1"/>
  <c r="T115" i="13"/>
  <c r="V115" i="13" s="1"/>
  <c r="T116" i="13"/>
  <c r="V116" i="13" s="1"/>
  <c r="T117" i="13"/>
  <c r="V117" i="13" s="1"/>
  <c r="T118" i="13"/>
  <c r="V118" i="13" s="1"/>
  <c r="T119" i="13"/>
  <c r="V119" i="13" s="1"/>
  <c r="T120" i="13"/>
  <c r="V120" i="13" s="1"/>
  <c r="T121" i="13"/>
  <c r="V121" i="13" s="1"/>
  <c r="T122" i="13"/>
  <c r="V122" i="13" s="1"/>
  <c r="T123" i="13"/>
  <c r="V123" i="13" s="1"/>
  <c r="T124" i="13"/>
  <c r="V124" i="13" s="1"/>
  <c r="T125" i="13"/>
  <c r="V125" i="13" s="1"/>
  <c r="T126" i="13"/>
  <c r="V126" i="13" s="1"/>
  <c r="T127" i="13"/>
  <c r="V127" i="13" s="1"/>
  <c r="T128" i="13"/>
  <c r="V128" i="13" s="1"/>
  <c r="T129" i="13"/>
  <c r="V129" i="13" s="1"/>
  <c r="T130" i="13"/>
  <c r="V130" i="13" s="1"/>
  <c r="T131" i="13"/>
  <c r="V131" i="13" s="1"/>
  <c r="T132" i="13"/>
  <c r="V132" i="13" s="1"/>
  <c r="T133" i="13"/>
  <c r="V133" i="13" s="1"/>
  <c r="T134" i="13"/>
  <c r="V134" i="13" s="1"/>
  <c r="T135" i="13"/>
  <c r="V135" i="13" s="1"/>
  <c r="T136" i="13"/>
  <c r="V136" i="13" s="1"/>
  <c r="T137" i="13"/>
  <c r="V137" i="13" s="1"/>
  <c r="T138" i="13"/>
  <c r="V138" i="13" s="1"/>
  <c r="T139" i="13"/>
  <c r="V139" i="13" s="1"/>
  <c r="T140" i="13"/>
  <c r="V140" i="13" s="1"/>
  <c r="T141" i="13"/>
  <c r="V141" i="13" s="1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U144" i="13"/>
  <c r="T9" i="12"/>
  <c r="V9" i="12" s="1"/>
  <c r="T10" i="12"/>
  <c r="V10" i="12"/>
  <c r="T11" i="12"/>
  <c r="T12" i="12"/>
  <c r="V12" i="12" s="1"/>
  <c r="T13" i="12"/>
  <c r="V13" i="12" s="1"/>
  <c r="T14" i="12"/>
  <c r="V14" i="12"/>
  <c r="T15" i="12"/>
  <c r="V15" i="12" s="1"/>
  <c r="T16" i="12"/>
  <c r="V16" i="12" s="1"/>
  <c r="T17" i="12"/>
  <c r="V17" i="12" s="1"/>
  <c r="T18" i="12"/>
  <c r="V18" i="12"/>
  <c r="T19" i="12"/>
  <c r="V19" i="12" s="1"/>
  <c r="T20" i="12"/>
  <c r="V20" i="12" s="1"/>
  <c r="T21" i="12"/>
  <c r="V21" i="12" s="1"/>
  <c r="T22" i="12"/>
  <c r="V22" i="12"/>
  <c r="T23" i="12"/>
  <c r="V23" i="12" s="1"/>
  <c r="T24" i="12"/>
  <c r="V24" i="12" s="1"/>
  <c r="T25" i="12"/>
  <c r="V25" i="12" s="1"/>
  <c r="T26" i="12"/>
  <c r="V26" i="12"/>
  <c r="T27" i="12"/>
  <c r="V27" i="12" s="1"/>
  <c r="T28" i="12"/>
  <c r="V28" i="12" s="1"/>
  <c r="T29" i="12"/>
  <c r="V29" i="12" s="1"/>
  <c r="T30" i="12"/>
  <c r="V30" i="12"/>
  <c r="T31" i="12"/>
  <c r="V31" i="12" s="1"/>
  <c r="T32" i="12"/>
  <c r="V32" i="12" s="1"/>
  <c r="T33" i="12"/>
  <c r="V33" i="12" s="1"/>
  <c r="T34" i="12"/>
  <c r="V34" i="12"/>
  <c r="T35" i="12"/>
  <c r="V35" i="12" s="1"/>
  <c r="T36" i="12"/>
  <c r="V36" i="12" s="1"/>
  <c r="T37" i="12"/>
  <c r="V37" i="12" s="1"/>
  <c r="T38" i="12"/>
  <c r="V38" i="12"/>
  <c r="T39" i="12"/>
  <c r="V39" i="12" s="1"/>
  <c r="T40" i="12"/>
  <c r="V40" i="12" s="1"/>
  <c r="T41" i="12"/>
  <c r="V41" i="12" s="1"/>
  <c r="T42" i="12"/>
  <c r="V42" i="12"/>
  <c r="T43" i="12"/>
  <c r="V43" i="12" s="1"/>
  <c r="T44" i="12"/>
  <c r="V44" i="12" s="1"/>
  <c r="T45" i="12"/>
  <c r="V45" i="12" s="1"/>
  <c r="T46" i="12"/>
  <c r="V46" i="12"/>
  <c r="T47" i="12"/>
  <c r="V47" i="12" s="1"/>
  <c r="T48" i="12"/>
  <c r="V48" i="12" s="1"/>
  <c r="T49" i="12"/>
  <c r="V49" i="12" s="1"/>
  <c r="T50" i="12"/>
  <c r="V50" i="12"/>
  <c r="T51" i="12"/>
  <c r="V51" i="12" s="1"/>
  <c r="T52" i="12"/>
  <c r="V52" i="12" s="1"/>
  <c r="T53" i="12"/>
  <c r="V53" i="12" s="1"/>
  <c r="T54" i="12"/>
  <c r="V54" i="12"/>
  <c r="T55" i="12"/>
  <c r="V55" i="12" s="1"/>
  <c r="T56" i="12"/>
  <c r="V56" i="12" s="1"/>
  <c r="T57" i="12"/>
  <c r="V57" i="12" s="1"/>
  <c r="T58" i="12"/>
  <c r="V58" i="12"/>
  <c r="T59" i="12"/>
  <c r="V59" i="12" s="1"/>
  <c r="T60" i="12"/>
  <c r="V60" i="12" s="1"/>
  <c r="T61" i="12"/>
  <c r="V61" i="12" s="1"/>
  <c r="T62" i="12"/>
  <c r="V62" i="12"/>
  <c r="T63" i="12"/>
  <c r="V63" i="12" s="1"/>
  <c r="T64" i="12"/>
  <c r="V64" i="12" s="1"/>
  <c r="T65" i="12"/>
  <c r="V65" i="12" s="1"/>
  <c r="T66" i="12"/>
  <c r="V66" i="12"/>
  <c r="T67" i="12"/>
  <c r="V67" i="12" s="1"/>
  <c r="T68" i="12"/>
  <c r="V68" i="12" s="1"/>
  <c r="T71" i="12"/>
  <c r="V71" i="12" s="1"/>
  <c r="T72" i="12"/>
  <c r="V72" i="12"/>
  <c r="T73" i="12"/>
  <c r="V73" i="12" s="1"/>
  <c r="T74" i="12"/>
  <c r="V74" i="12" s="1"/>
  <c r="T75" i="12"/>
  <c r="V75" i="12" s="1"/>
  <c r="T76" i="12"/>
  <c r="V76" i="12"/>
  <c r="T77" i="12"/>
  <c r="V77" i="12" s="1"/>
  <c r="T78" i="12"/>
  <c r="V78" i="12" s="1"/>
  <c r="T79" i="12"/>
  <c r="V79" i="12" s="1"/>
  <c r="T80" i="12"/>
  <c r="V80" i="12"/>
  <c r="T81" i="12"/>
  <c r="V81" i="12" s="1"/>
  <c r="T82" i="12"/>
  <c r="V82" i="12" s="1"/>
  <c r="T83" i="12"/>
  <c r="V83" i="12" s="1"/>
  <c r="T84" i="12"/>
  <c r="V84" i="12"/>
  <c r="T85" i="12"/>
  <c r="V85" i="12" s="1"/>
  <c r="T86" i="12"/>
  <c r="V86" i="12" s="1"/>
  <c r="T87" i="12"/>
  <c r="V87" i="12" s="1"/>
  <c r="T88" i="12"/>
  <c r="V88" i="12"/>
  <c r="T89" i="12"/>
  <c r="V89" i="12" s="1"/>
  <c r="T90" i="12"/>
  <c r="V90" i="12" s="1"/>
  <c r="T91" i="12"/>
  <c r="V91" i="12" s="1"/>
  <c r="T92" i="12"/>
  <c r="V92" i="12"/>
  <c r="T93" i="12"/>
  <c r="V93" i="12" s="1"/>
  <c r="T94" i="12"/>
  <c r="V94" i="12" s="1"/>
  <c r="T95" i="12"/>
  <c r="V95" i="12" s="1"/>
  <c r="T96" i="12"/>
  <c r="V96" i="12"/>
  <c r="T97" i="12"/>
  <c r="V97" i="12" s="1"/>
  <c r="T98" i="12"/>
  <c r="V98" i="12" s="1"/>
  <c r="T99" i="12"/>
  <c r="V99" i="12" s="1"/>
  <c r="T100" i="12"/>
  <c r="V100" i="12"/>
  <c r="T101" i="12"/>
  <c r="V101" i="12" s="1"/>
  <c r="T102" i="12"/>
  <c r="V102" i="12" s="1"/>
  <c r="T103" i="12"/>
  <c r="V103" i="12" s="1"/>
  <c r="T104" i="12"/>
  <c r="V104" i="12"/>
  <c r="T105" i="12"/>
  <c r="V105" i="12" s="1"/>
  <c r="T106" i="12"/>
  <c r="V106" i="12" s="1"/>
  <c r="T107" i="12"/>
  <c r="V107" i="12" s="1"/>
  <c r="T108" i="12"/>
  <c r="V108" i="12"/>
  <c r="T109" i="12"/>
  <c r="V109" i="12" s="1"/>
  <c r="T110" i="12"/>
  <c r="V110" i="12" s="1"/>
  <c r="T111" i="12"/>
  <c r="V111" i="12" s="1"/>
  <c r="T112" i="12"/>
  <c r="V112" i="12"/>
  <c r="T113" i="12"/>
  <c r="V113" i="12" s="1"/>
  <c r="T114" i="12"/>
  <c r="V114" i="12" s="1"/>
  <c r="T115" i="12"/>
  <c r="V115" i="12" s="1"/>
  <c r="T116" i="12"/>
  <c r="V116" i="12"/>
  <c r="T117" i="12"/>
  <c r="V117" i="12" s="1"/>
  <c r="T118" i="12"/>
  <c r="V118" i="12" s="1"/>
  <c r="T119" i="12"/>
  <c r="V119" i="12" s="1"/>
  <c r="T120" i="12"/>
  <c r="V120" i="12"/>
  <c r="T121" i="12"/>
  <c r="V121" i="12" s="1"/>
  <c r="T122" i="12"/>
  <c r="V122" i="12" s="1"/>
  <c r="T123" i="12"/>
  <c r="V123" i="12" s="1"/>
  <c r="T124" i="12"/>
  <c r="V124" i="12"/>
  <c r="T125" i="12"/>
  <c r="V125" i="12" s="1"/>
  <c r="T126" i="12"/>
  <c r="V126" i="12" s="1"/>
  <c r="T127" i="12"/>
  <c r="V127" i="12" s="1"/>
  <c r="T128" i="12"/>
  <c r="V128" i="12"/>
  <c r="T129" i="12"/>
  <c r="V129" i="12" s="1"/>
  <c r="T130" i="12"/>
  <c r="V130" i="12" s="1"/>
  <c r="T131" i="12"/>
  <c r="V131" i="12" s="1"/>
  <c r="T132" i="12"/>
  <c r="V132" i="12"/>
  <c r="T133" i="12"/>
  <c r="V133" i="12" s="1"/>
  <c r="T134" i="12"/>
  <c r="V134" i="12" s="1"/>
  <c r="T135" i="12"/>
  <c r="V135" i="12" s="1"/>
  <c r="T136" i="12"/>
  <c r="V136" i="12"/>
  <c r="T137" i="12"/>
  <c r="V137" i="12" s="1"/>
  <c r="B140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U140" i="12"/>
  <c r="T9" i="11"/>
  <c r="V9" i="11" s="1"/>
  <c r="T10" i="11"/>
  <c r="V10" i="11" s="1"/>
  <c r="T11" i="11"/>
  <c r="T12" i="11"/>
  <c r="V12" i="11" s="1"/>
  <c r="T13" i="11"/>
  <c r="V13" i="11" s="1"/>
  <c r="T14" i="11"/>
  <c r="V14" i="11" s="1"/>
  <c r="T15" i="11"/>
  <c r="V15" i="11" s="1"/>
  <c r="T16" i="11"/>
  <c r="V16" i="11" s="1"/>
  <c r="T17" i="11"/>
  <c r="V17" i="11" s="1"/>
  <c r="T18" i="11"/>
  <c r="V18" i="11" s="1"/>
  <c r="T19" i="11"/>
  <c r="V19" i="11" s="1"/>
  <c r="T20" i="11"/>
  <c r="V20" i="11" s="1"/>
  <c r="T21" i="11"/>
  <c r="V21" i="11" s="1"/>
  <c r="T22" i="11"/>
  <c r="V22" i="11" s="1"/>
  <c r="T23" i="11"/>
  <c r="V23" i="11" s="1"/>
  <c r="T24" i="11"/>
  <c r="V24" i="11" s="1"/>
  <c r="T25" i="11"/>
  <c r="V25" i="11" s="1"/>
  <c r="T26" i="11"/>
  <c r="V26" i="11" s="1"/>
  <c r="T27" i="11"/>
  <c r="V27" i="11" s="1"/>
  <c r="T28" i="11"/>
  <c r="V28" i="11" s="1"/>
  <c r="T29" i="11"/>
  <c r="V29" i="11" s="1"/>
  <c r="T30" i="11"/>
  <c r="V30" i="11" s="1"/>
  <c r="T31" i="11"/>
  <c r="V31" i="11" s="1"/>
  <c r="T32" i="11"/>
  <c r="V32" i="11" s="1"/>
  <c r="T33" i="11"/>
  <c r="V33" i="11" s="1"/>
  <c r="T34" i="11"/>
  <c r="V34" i="11" s="1"/>
  <c r="T35" i="11"/>
  <c r="V35" i="11" s="1"/>
  <c r="T36" i="11"/>
  <c r="V36" i="11" s="1"/>
  <c r="T37" i="11"/>
  <c r="V37" i="11" s="1"/>
  <c r="T38" i="11"/>
  <c r="V38" i="11" s="1"/>
  <c r="T39" i="11"/>
  <c r="V39" i="11" s="1"/>
  <c r="T40" i="11"/>
  <c r="V40" i="11" s="1"/>
  <c r="T41" i="11"/>
  <c r="V41" i="11" s="1"/>
  <c r="T42" i="11"/>
  <c r="V42" i="11" s="1"/>
  <c r="T43" i="11"/>
  <c r="V43" i="11" s="1"/>
  <c r="T44" i="11"/>
  <c r="V44" i="11" s="1"/>
  <c r="T45" i="11"/>
  <c r="V45" i="11" s="1"/>
  <c r="T46" i="11"/>
  <c r="V46" i="11" s="1"/>
  <c r="T47" i="11"/>
  <c r="V47" i="11" s="1"/>
  <c r="T48" i="11"/>
  <c r="V48" i="11" s="1"/>
  <c r="T49" i="11"/>
  <c r="V49" i="11" s="1"/>
  <c r="T50" i="11"/>
  <c r="V50" i="11" s="1"/>
  <c r="T51" i="11"/>
  <c r="V51" i="11" s="1"/>
  <c r="T52" i="11"/>
  <c r="V52" i="11" s="1"/>
  <c r="T53" i="11"/>
  <c r="V53" i="11" s="1"/>
  <c r="T54" i="11"/>
  <c r="V54" i="11" s="1"/>
  <c r="T55" i="11"/>
  <c r="V55" i="11" s="1"/>
  <c r="T56" i="11"/>
  <c r="V56" i="11" s="1"/>
  <c r="T57" i="11"/>
  <c r="V57" i="11" s="1"/>
  <c r="T58" i="11"/>
  <c r="V58" i="11" s="1"/>
  <c r="T59" i="11"/>
  <c r="V59" i="11" s="1"/>
  <c r="T60" i="11"/>
  <c r="V60" i="11" s="1"/>
  <c r="T61" i="11"/>
  <c r="V61" i="11" s="1"/>
  <c r="T62" i="11"/>
  <c r="V62" i="11" s="1"/>
  <c r="T63" i="11"/>
  <c r="V63" i="11" s="1"/>
  <c r="T64" i="11"/>
  <c r="V64" i="11" s="1"/>
  <c r="T65" i="11"/>
  <c r="V65" i="11" s="1"/>
  <c r="T66" i="11"/>
  <c r="V66" i="11" s="1"/>
  <c r="T67" i="11"/>
  <c r="V67" i="11" s="1"/>
  <c r="T68" i="11"/>
  <c r="V68" i="11" s="1"/>
  <c r="T69" i="11"/>
  <c r="V69" i="11" s="1"/>
  <c r="T70" i="11"/>
  <c r="V70" i="11" s="1"/>
  <c r="T71" i="11"/>
  <c r="V71" i="11" s="1"/>
  <c r="T72" i="11"/>
  <c r="V72" i="11" s="1"/>
  <c r="T73" i="11"/>
  <c r="V73" i="11" s="1"/>
  <c r="T74" i="11"/>
  <c r="V74" i="11" s="1"/>
  <c r="T75" i="11"/>
  <c r="V75" i="11" s="1"/>
  <c r="T76" i="11"/>
  <c r="V76" i="11" s="1"/>
  <c r="T77" i="11"/>
  <c r="V77" i="11" s="1"/>
  <c r="T78" i="11"/>
  <c r="V78" i="11" s="1"/>
  <c r="T79" i="11"/>
  <c r="V79" i="11" s="1"/>
  <c r="T80" i="11"/>
  <c r="V80" i="11" s="1"/>
  <c r="T81" i="11"/>
  <c r="V81" i="11" s="1"/>
  <c r="T82" i="11"/>
  <c r="V82" i="11" s="1"/>
  <c r="T83" i="11"/>
  <c r="V83" i="11" s="1"/>
  <c r="T84" i="11"/>
  <c r="V84" i="11" s="1"/>
  <c r="T85" i="11"/>
  <c r="V85" i="11" s="1"/>
  <c r="T86" i="11"/>
  <c r="V86" i="11" s="1"/>
  <c r="T87" i="11"/>
  <c r="V87" i="11" s="1"/>
  <c r="T88" i="11"/>
  <c r="V88" i="11" s="1"/>
  <c r="T89" i="11"/>
  <c r="V89" i="11" s="1"/>
  <c r="T90" i="11"/>
  <c r="V90" i="11" s="1"/>
  <c r="T91" i="11"/>
  <c r="V91" i="11" s="1"/>
  <c r="T92" i="11"/>
  <c r="V92" i="11" s="1"/>
  <c r="T93" i="11"/>
  <c r="V93" i="11" s="1"/>
  <c r="T94" i="11"/>
  <c r="V94" i="11" s="1"/>
  <c r="T95" i="11"/>
  <c r="V95" i="11" s="1"/>
  <c r="T96" i="11"/>
  <c r="V96" i="11" s="1"/>
  <c r="T97" i="11"/>
  <c r="V97" i="11" s="1"/>
  <c r="T98" i="11"/>
  <c r="V98" i="11" s="1"/>
  <c r="T99" i="11"/>
  <c r="V99" i="11" s="1"/>
  <c r="T100" i="11"/>
  <c r="V100" i="11" s="1"/>
  <c r="T101" i="11"/>
  <c r="V101" i="11" s="1"/>
  <c r="T102" i="11"/>
  <c r="V102" i="11" s="1"/>
  <c r="T103" i="11"/>
  <c r="V103" i="11" s="1"/>
  <c r="T104" i="11"/>
  <c r="V104" i="11" s="1"/>
  <c r="T105" i="11"/>
  <c r="V105" i="11" s="1"/>
  <c r="V106" i="11"/>
  <c r="V107" i="11"/>
  <c r="V108" i="11"/>
  <c r="T109" i="11"/>
  <c r="V109" i="11" s="1"/>
  <c r="T110" i="11"/>
  <c r="V110" i="11" s="1"/>
  <c r="T111" i="11"/>
  <c r="V111" i="11"/>
  <c r="T112" i="11"/>
  <c r="V112" i="11" s="1"/>
  <c r="T113" i="11"/>
  <c r="V113" i="11" s="1"/>
  <c r="V114" i="11"/>
  <c r="V115" i="11"/>
  <c r="V116" i="11"/>
  <c r="T117" i="11"/>
  <c r="V117" i="11" s="1"/>
  <c r="T118" i="11"/>
  <c r="V118" i="11" s="1"/>
  <c r="T119" i="11"/>
  <c r="V119" i="11" s="1"/>
  <c r="T120" i="11"/>
  <c r="V120" i="11" s="1"/>
  <c r="T121" i="11"/>
  <c r="V121" i="11" s="1"/>
  <c r="T122" i="11"/>
  <c r="V122" i="11" s="1"/>
  <c r="T123" i="11"/>
  <c r="V123" i="11" s="1"/>
  <c r="T124" i="11"/>
  <c r="V124" i="11" s="1"/>
  <c r="T125" i="11"/>
  <c r="V125" i="11" s="1"/>
  <c r="T126" i="11"/>
  <c r="V126" i="11" s="1"/>
  <c r="T127" i="11"/>
  <c r="V127" i="11" s="1"/>
  <c r="T128" i="11"/>
  <c r="V128" i="11" s="1"/>
  <c r="T129" i="11"/>
  <c r="V129" i="11" s="1"/>
  <c r="T130" i="11"/>
  <c r="V130" i="11" s="1"/>
  <c r="T131" i="11"/>
  <c r="V131" i="11" s="1"/>
  <c r="T132" i="11"/>
  <c r="V132" i="11" s="1"/>
  <c r="T133" i="11"/>
  <c r="V133" i="11" s="1"/>
  <c r="T134" i="11"/>
  <c r="V134" i="11" s="1"/>
  <c r="T135" i="11"/>
  <c r="V135" i="11" s="1"/>
  <c r="T136" i="11"/>
  <c r="V136" i="11" s="1"/>
  <c r="T137" i="11"/>
  <c r="V137" i="11" s="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U140" i="11"/>
  <c r="T9" i="10"/>
  <c r="T10" i="10"/>
  <c r="V10" i="10" s="1"/>
  <c r="T11" i="10"/>
  <c r="V11" i="10"/>
  <c r="T12" i="10"/>
  <c r="V12" i="10"/>
  <c r="T13" i="10"/>
  <c r="V13" i="10"/>
  <c r="T14" i="10"/>
  <c r="V14" i="10" s="1"/>
  <c r="T15" i="10"/>
  <c r="V15" i="10"/>
  <c r="T16" i="10"/>
  <c r="V16" i="10"/>
  <c r="T17" i="10"/>
  <c r="V17" i="10" s="1"/>
  <c r="T18" i="10"/>
  <c r="V18" i="10" s="1"/>
  <c r="T19" i="10"/>
  <c r="V19" i="10"/>
  <c r="T20" i="10"/>
  <c r="V20" i="10"/>
  <c r="T21" i="10"/>
  <c r="V21" i="10" s="1"/>
  <c r="T22" i="10"/>
  <c r="V22" i="10" s="1"/>
  <c r="T23" i="10"/>
  <c r="V23" i="10"/>
  <c r="T24" i="10"/>
  <c r="V24" i="10"/>
  <c r="T25" i="10"/>
  <c r="V25" i="10"/>
  <c r="T26" i="10"/>
  <c r="V26" i="10" s="1"/>
  <c r="T27" i="10"/>
  <c r="V27" i="10"/>
  <c r="T28" i="10"/>
  <c r="V28" i="10"/>
  <c r="T29" i="10"/>
  <c r="V29" i="10" s="1"/>
  <c r="T30" i="10"/>
  <c r="V30" i="10" s="1"/>
  <c r="T31" i="10"/>
  <c r="V31" i="10"/>
  <c r="T32" i="10"/>
  <c r="V32" i="10"/>
  <c r="T33" i="10"/>
  <c r="V33" i="10"/>
  <c r="T34" i="10"/>
  <c r="V34" i="10" s="1"/>
  <c r="T35" i="10"/>
  <c r="V35" i="10"/>
  <c r="T36" i="10"/>
  <c r="V36" i="10"/>
  <c r="T37" i="10"/>
  <c r="V37" i="10"/>
  <c r="T38" i="10"/>
  <c r="V38" i="10" s="1"/>
  <c r="T39" i="10"/>
  <c r="V39" i="10"/>
  <c r="T40" i="10"/>
  <c r="V40" i="10"/>
  <c r="T41" i="10"/>
  <c r="V41" i="10" s="1"/>
  <c r="T42" i="10"/>
  <c r="V42" i="10" s="1"/>
  <c r="T43" i="10"/>
  <c r="V43" i="10"/>
  <c r="T44" i="10"/>
  <c r="V44" i="10"/>
  <c r="T45" i="10"/>
  <c r="V45" i="10"/>
  <c r="T46" i="10"/>
  <c r="V46" i="10" s="1"/>
  <c r="T47" i="10"/>
  <c r="V47" i="10"/>
  <c r="T48" i="10"/>
  <c r="V48" i="10"/>
  <c r="T49" i="10"/>
  <c r="V49" i="10" s="1"/>
  <c r="T50" i="10"/>
  <c r="V50" i="10" s="1"/>
  <c r="T51" i="10"/>
  <c r="V51" i="10"/>
  <c r="T52" i="10"/>
  <c r="V52" i="10"/>
  <c r="T53" i="10"/>
  <c r="V53" i="10" s="1"/>
  <c r="T54" i="10"/>
  <c r="V54" i="10" s="1"/>
  <c r="T55" i="10"/>
  <c r="V55" i="10"/>
  <c r="T56" i="10"/>
  <c r="V56" i="10"/>
  <c r="T61" i="10"/>
  <c r="V61" i="10"/>
  <c r="T62" i="10"/>
  <c r="V62" i="10" s="1"/>
  <c r="T63" i="10"/>
  <c r="V63" i="10"/>
  <c r="T64" i="10"/>
  <c r="V64" i="10"/>
  <c r="T65" i="10"/>
  <c r="V65" i="10" s="1"/>
  <c r="T66" i="10"/>
  <c r="V66" i="10" s="1"/>
  <c r="T67" i="10"/>
  <c r="V67" i="10"/>
  <c r="T68" i="10"/>
  <c r="V68" i="10"/>
  <c r="T69" i="10"/>
  <c r="V69" i="10"/>
  <c r="T70" i="10"/>
  <c r="V70" i="10" s="1"/>
  <c r="T71" i="10"/>
  <c r="V71" i="10"/>
  <c r="T72" i="10"/>
  <c r="V72" i="10"/>
  <c r="T73" i="10"/>
  <c r="V73" i="10"/>
  <c r="T74" i="10"/>
  <c r="V74" i="10" s="1"/>
  <c r="T75" i="10"/>
  <c r="V75" i="10"/>
  <c r="T76" i="10"/>
  <c r="V76" i="10"/>
  <c r="T77" i="10"/>
  <c r="V77" i="10" s="1"/>
  <c r="T78" i="10"/>
  <c r="V78" i="10" s="1"/>
  <c r="T79" i="10"/>
  <c r="V79" i="10"/>
  <c r="T80" i="10"/>
  <c r="V80" i="10"/>
  <c r="T81" i="10"/>
  <c r="V81" i="10"/>
  <c r="T82" i="10"/>
  <c r="V82" i="10" s="1"/>
  <c r="T83" i="10"/>
  <c r="V83" i="10"/>
  <c r="T84" i="10"/>
  <c r="V84" i="10"/>
  <c r="T85" i="10"/>
  <c r="V85" i="10" s="1"/>
  <c r="T86" i="10"/>
  <c r="V86" i="10" s="1"/>
  <c r="T87" i="10"/>
  <c r="V87" i="10"/>
  <c r="T88" i="10"/>
  <c r="V88" i="10" s="1"/>
  <c r="T89" i="10"/>
  <c r="V89" i="10" s="1"/>
  <c r="T90" i="10"/>
  <c r="V90" i="10" s="1"/>
  <c r="T91" i="10"/>
  <c r="V91" i="10" s="1"/>
  <c r="T92" i="10"/>
  <c r="V92" i="10"/>
  <c r="T93" i="10"/>
  <c r="V93" i="10"/>
  <c r="T94" i="10"/>
  <c r="V94" i="10"/>
  <c r="T95" i="10"/>
  <c r="V95" i="10" s="1"/>
  <c r="T96" i="10"/>
  <c r="V96" i="10"/>
  <c r="T97" i="10"/>
  <c r="V97" i="10"/>
  <c r="T98" i="10"/>
  <c r="V98" i="10"/>
  <c r="T99" i="10"/>
  <c r="V99" i="10" s="1"/>
  <c r="T100" i="10"/>
  <c r="V100" i="10"/>
  <c r="T101" i="10"/>
  <c r="V101" i="10"/>
  <c r="T102" i="10"/>
  <c r="V102" i="10" s="1"/>
  <c r="T103" i="10"/>
  <c r="V103" i="10" s="1"/>
  <c r="T104" i="10"/>
  <c r="V104" i="10"/>
  <c r="T105" i="10"/>
  <c r="V105" i="10"/>
  <c r="T106" i="10"/>
  <c r="V106" i="10" s="1"/>
  <c r="T107" i="10"/>
  <c r="V107" i="10" s="1"/>
  <c r="T108" i="10"/>
  <c r="V108" i="10"/>
  <c r="T109" i="10"/>
  <c r="V109" i="10"/>
  <c r="T110" i="10"/>
  <c r="V110" i="10" s="1"/>
  <c r="T111" i="10"/>
  <c r="T112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U140" i="10"/>
  <c r="T9" i="9"/>
  <c r="V9" i="9"/>
  <c r="T10" i="9"/>
  <c r="V10" i="9"/>
  <c r="T11" i="9"/>
  <c r="V11" i="9" s="1"/>
  <c r="T12" i="9"/>
  <c r="V12" i="9" s="1"/>
  <c r="T13" i="9"/>
  <c r="V13" i="9"/>
  <c r="T14" i="9"/>
  <c r="V14" i="9"/>
  <c r="T15" i="9"/>
  <c r="T16" i="9"/>
  <c r="V16" i="9" s="1"/>
  <c r="T17" i="9"/>
  <c r="V17" i="9" s="1"/>
  <c r="T18" i="9"/>
  <c r="V18" i="9" s="1"/>
  <c r="T19" i="9"/>
  <c r="V19" i="9" s="1"/>
  <c r="T20" i="9"/>
  <c r="V20" i="9" s="1"/>
  <c r="T21" i="9"/>
  <c r="V21" i="9" s="1"/>
  <c r="T22" i="9"/>
  <c r="V22" i="9" s="1"/>
  <c r="T23" i="9"/>
  <c r="V23" i="9" s="1"/>
  <c r="T24" i="9"/>
  <c r="V24" i="9" s="1"/>
  <c r="T25" i="9"/>
  <c r="V25" i="9" s="1"/>
  <c r="T26" i="9"/>
  <c r="V26" i="9" s="1"/>
  <c r="T27" i="9"/>
  <c r="V27" i="9" s="1"/>
  <c r="T28" i="9"/>
  <c r="V28" i="9" s="1"/>
  <c r="T29" i="9"/>
  <c r="V29" i="9" s="1"/>
  <c r="T30" i="9"/>
  <c r="V30" i="9" s="1"/>
  <c r="T31" i="9"/>
  <c r="V31" i="9" s="1"/>
  <c r="T32" i="9"/>
  <c r="V32" i="9" s="1"/>
  <c r="T33" i="9"/>
  <c r="V33" i="9" s="1"/>
  <c r="T34" i="9"/>
  <c r="V34" i="9" s="1"/>
  <c r="V35" i="9"/>
  <c r="V36" i="9"/>
  <c r="T37" i="9"/>
  <c r="V37" i="9" s="1"/>
  <c r="T38" i="9"/>
  <c r="V38" i="9" s="1"/>
  <c r="T41" i="9"/>
  <c r="V41" i="9" s="1"/>
  <c r="T42" i="9"/>
  <c r="V42" i="9" s="1"/>
  <c r="T43" i="9"/>
  <c r="V43" i="9" s="1"/>
  <c r="T44" i="9"/>
  <c r="V44" i="9" s="1"/>
  <c r="T45" i="9"/>
  <c r="V45" i="9" s="1"/>
  <c r="T46" i="9"/>
  <c r="V46" i="9" s="1"/>
  <c r="T47" i="9"/>
  <c r="V47" i="9" s="1"/>
  <c r="T48" i="9"/>
  <c r="V48" i="9" s="1"/>
  <c r="T49" i="9"/>
  <c r="V49" i="9" s="1"/>
  <c r="T50" i="9"/>
  <c r="V50" i="9" s="1"/>
  <c r="T51" i="9"/>
  <c r="V51" i="9" s="1"/>
  <c r="T52" i="9"/>
  <c r="V52" i="9" s="1"/>
  <c r="T53" i="9"/>
  <c r="V53" i="9" s="1"/>
  <c r="T54" i="9"/>
  <c r="V54" i="9" s="1"/>
  <c r="T55" i="9"/>
  <c r="V55" i="9" s="1"/>
  <c r="T56" i="9"/>
  <c r="V56" i="9" s="1"/>
  <c r="T57" i="9"/>
  <c r="V57" i="9" s="1"/>
  <c r="T58" i="9"/>
  <c r="V58" i="9" s="1"/>
  <c r="T59" i="9"/>
  <c r="V59" i="9" s="1"/>
  <c r="T60" i="9"/>
  <c r="V60" i="9" s="1"/>
  <c r="T61" i="9"/>
  <c r="V61" i="9" s="1"/>
  <c r="T62" i="9"/>
  <c r="V62" i="9" s="1"/>
  <c r="T63" i="9"/>
  <c r="V63" i="9" s="1"/>
  <c r="T64" i="9"/>
  <c r="V64" i="9" s="1"/>
  <c r="T65" i="9"/>
  <c r="V65" i="9" s="1"/>
  <c r="T66" i="9"/>
  <c r="V66" i="9" s="1"/>
  <c r="T67" i="9"/>
  <c r="V67" i="9" s="1"/>
  <c r="T68" i="9"/>
  <c r="V68" i="9" s="1"/>
  <c r="T69" i="9"/>
  <c r="V69" i="9" s="1"/>
  <c r="T70" i="9"/>
  <c r="V70" i="9" s="1"/>
  <c r="T71" i="9"/>
  <c r="V71" i="9" s="1"/>
  <c r="T72" i="9"/>
  <c r="V72" i="9" s="1"/>
  <c r="T73" i="9"/>
  <c r="V73" i="9" s="1"/>
  <c r="T74" i="9"/>
  <c r="V74" i="9" s="1"/>
  <c r="T75" i="9"/>
  <c r="V75" i="9" s="1"/>
  <c r="T76" i="9"/>
  <c r="V76" i="9" s="1"/>
  <c r="T77" i="9"/>
  <c r="V77" i="9" s="1"/>
  <c r="T78" i="9"/>
  <c r="V78" i="9" s="1"/>
  <c r="T79" i="9"/>
  <c r="V79" i="9" s="1"/>
  <c r="T80" i="9"/>
  <c r="V80" i="9" s="1"/>
  <c r="T83" i="9"/>
  <c r="V83" i="9" s="1"/>
  <c r="T84" i="9"/>
  <c r="V84" i="9" s="1"/>
  <c r="T85" i="9"/>
  <c r="V85" i="9" s="1"/>
  <c r="T86" i="9"/>
  <c r="V86" i="9" s="1"/>
  <c r="T87" i="9"/>
  <c r="V87" i="9" s="1"/>
  <c r="T88" i="9"/>
  <c r="V88" i="9" s="1"/>
  <c r="T89" i="9"/>
  <c r="V89" i="9" s="1"/>
  <c r="T90" i="9"/>
  <c r="V90" i="9" s="1"/>
  <c r="T91" i="9"/>
  <c r="V91" i="9" s="1"/>
  <c r="T92" i="9"/>
  <c r="V92" i="9" s="1"/>
  <c r="T93" i="9"/>
  <c r="V93" i="9" s="1"/>
  <c r="T94" i="9"/>
  <c r="V94" i="9" s="1"/>
  <c r="T95" i="9"/>
  <c r="V95" i="9" s="1"/>
  <c r="T96" i="9"/>
  <c r="V96" i="9" s="1"/>
  <c r="T97" i="9"/>
  <c r="V97" i="9" s="1"/>
  <c r="T98" i="9"/>
  <c r="V98" i="9" s="1"/>
  <c r="T99" i="9"/>
  <c r="V99" i="9" s="1"/>
  <c r="T100" i="9"/>
  <c r="V100" i="9" s="1"/>
  <c r="T101" i="9"/>
  <c r="V101" i="9" s="1"/>
  <c r="T102" i="9"/>
  <c r="V102" i="9" s="1"/>
  <c r="T103" i="9"/>
  <c r="V103" i="9" s="1"/>
  <c r="T104" i="9"/>
  <c r="V104" i="9" s="1"/>
  <c r="T105" i="9"/>
  <c r="V105" i="9" s="1"/>
  <c r="V106" i="9"/>
  <c r="V107" i="9"/>
  <c r="V108" i="9"/>
  <c r="T109" i="9"/>
  <c r="V109" i="9" s="1"/>
  <c r="V110" i="9"/>
  <c r="V111" i="9"/>
  <c r="T112" i="9"/>
  <c r="V112" i="9"/>
  <c r="T113" i="9"/>
  <c r="V113" i="9" s="1"/>
  <c r="T114" i="9"/>
  <c r="V114" i="9" s="1"/>
  <c r="T115" i="9"/>
  <c r="V115" i="9"/>
  <c r="T116" i="9"/>
  <c r="V116" i="9"/>
  <c r="T117" i="9"/>
  <c r="V117" i="9" s="1"/>
  <c r="T118" i="9"/>
  <c r="V118" i="9" s="1"/>
  <c r="T119" i="9"/>
  <c r="V119" i="9"/>
  <c r="T120" i="9"/>
  <c r="V120" i="9"/>
  <c r="T121" i="9"/>
  <c r="V121" i="9" s="1"/>
  <c r="T122" i="9"/>
  <c r="V122" i="9" s="1"/>
  <c r="T123" i="9"/>
  <c r="V123" i="9"/>
  <c r="T124" i="9"/>
  <c r="V124" i="9"/>
  <c r="T125" i="9"/>
  <c r="V125" i="9" s="1"/>
  <c r="T126" i="9"/>
  <c r="V126" i="9" s="1"/>
  <c r="T127" i="9"/>
  <c r="V127" i="9"/>
  <c r="T128" i="9"/>
  <c r="V128" i="9"/>
  <c r="T129" i="9"/>
  <c r="V129" i="9" s="1"/>
  <c r="T130" i="9"/>
  <c r="V130" i="9" s="1"/>
  <c r="T131" i="9"/>
  <c r="V131" i="9" s="1"/>
  <c r="T132" i="9"/>
  <c r="V132" i="9"/>
  <c r="T133" i="9"/>
  <c r="V133" i="9" s="1"/>
  <c r="T134" i="9"/>
  <c r="V134" i="9" s="1"/>
  <c r="T135" i="9"/>
  <c r="V135" i="9"/>
  <c r="T136" i="9"/>
  <c r="V136" i="9"/>
  <c r="T137" i="9"/>
  <c r="V137" i="9" s="1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U142" i="9"/>
  <c r="T10" i="8"/>
  <c r="V10" i="8" s="1"/>
  <c r="T11" i="8"/>
  <c r="T12" i="8"/>
  <c r="V12" i="8"/>
  <c r="T13" i="8"/>
  <c r="V13" i="8"/>
  <c r="T14" i="8"/>
  <c r="V14" i="8" s="1"/>
  <c r="T15" i="8"/>
  <c r="V15" i="8" s="1"/>
  <c r="T16" i="8"/>
  <c r="V16" i="8"/>
  <c r="T17" i="8"/>
  <c r="V17" i="8"/>
  <c r="T18" i="8"/>
  <c r="V18" i="8" s="1"/>
  <c r="T19" i="8"/>
  <c r="V19" i="8" s="1"/>
  <c r="T20" i="8"/>
  <c r="V20" i="8"/>
  <c r="T21" i="8"/>
  <c r="V21" i="8"/>
  <c r="T22" i="8"/>
  <c r="V22" i="8" s="1"/>
  <c r="T23" i="8"/>
  <c r="V23" i="8" s="1"/>
  <c r="T24" i="8"/>
  <c r="V24" i="8"/>
  <c r="T25" i="8"/>
  <c r="V25" i="8"/>
  <c r="T26" i="8"/>
  <c r="V26" i="8" s="1"/>
  <c r="T27" i="8"/>
  <c r="V27" i="8" s="1"/>
  <c r="T28" i="8"/>
  <c r="V28" i="8"/>
  <c r="T29" i="8"/>
  <c r="V29" i="8" s="1"/>
  <c r="T30" i="8"/>
  <c r="V30" i="8" s="1"/>
  <c r="T31" i="8"/>
  <c r="V31" i="8" s="1"/>
  <c r="T32" i="8"/>
  <c r="V32" i="8"/>
  <c r="T33" i="8"/>
  <c r="V33" i="8" s="1"/>
  <c r="T34" i="8"/>
  <c r="V34" i="8" s="1"/>
  <c r="T35" i="8"/>
  <c r="V35" i="8" s="1"/>
  <c r="T36" i="8"/>
  <c r="V36" i="8"/>
  <c r="T37" i="8"/>
  <c r="V37" i="8" s="1"/>
  <c r="T38" i="8"/>
  <c r="V38" i="8" s="1"/>
  <c r="T39" i="8"/>
  <c r="V39" i="8" s="1"/>
  <c r="T40" i="8"/>
  <c r="V40" i="8"/>
  <c r="T41" i="8"/>
  <c r="V41" i="8" s="1"/>
  <c r="T42" i="8"/>
  <c r="V42" i="8" s="1"/>
  <c r="T43" i="8"/>
  <c r="V43" i="8" s="1"/>
  <c r="T44" i="8"/>
  <c r="V44" i="8"/>
  <c r="T45" i="8"/>
  <c r="V45" i="8" s="1"/>
  <c r="T46" i="8"/>
  <c r="V46" i="8" s="1"/>
  <c r="T47" i="8"/>
  <c r="V47" i="8" s="1"/>
  <c r="T48" i="8"/>
  <c r="V48" i="8"/>
  <c r="T49" i="8"/>
  <c r="V49" i="8" s="1"/>
  <c r="T50" i="8"/>
  <c r="V50" i="8" s="1"/>
  <c r="T51" i="8"/>
  <c r="V51" i="8" s="1"/>
  <c r="T52" i="8"/>
  <c r="V52" i="8"/>
  <c r="T53" i="8"/>
  <c r="V53" i="8" s="1"/>
  <c r="T54" i="8"/>
  <c r="V54" i="8" s="1"/>
  <c r="T55" i="8"/>
  <c r="V55" i="8" s="1"/>
  <c r="T56" i="8"/>
  <c r="V56" i="8"/>
  <c r="T57" i="8"/>
  <c r="V57" i="8" s="1"/>
  <c r="T62" i="8"/>
  <c r="V62" i="8" s="1"/>
  <c r="T63" i="8"/>
  <c r="V63" i="8" s="1"/>
  <c r="T64" i="8"/>
  <c r="V64" i="8"/>
  <c r="T65" i="8"/>
  <c r="V65" i="8" s="1"/>
  <c r="T66" i="8"/>
  <c r="V66" i="8" s="1"/>
  <c r="T67" i="8"/>
  <c r="V67" i="8" s="1"/>
  <c r="T68" i="8"/>
  <c r="V68" i="8"/>
  <c r="T69" i="8"/>
  <c r="V69" i="8" s="1"/>
  <c r="T70" i="8"/>
  <c r="V70" i="8" s="1"/>
  <c r="T71" i="8"/>
  <c r="V71" i="8" s="1"/>
  <c r="T72" i="8"/>
  <c r="V72" i="8"/>
  <c r="T73" i="8"/>
  <c r="V73" i="8" s="1"/>
  <c r="T74" i="8"/>
  <c r="V74" i="8" s="1"/>
  <c r="T75" i="8"/>
  <c r="V75" i="8" s="1"/>
  <c r="T76" i="8"/>
  <c r="V76" i="8"/>
  <c r="T77" i="8"/>
  <c r="V77" i="8" s="1"/>
  <c r="T78" i="8"/>
  <c r="V78" i="8" s="1"/>
  <c r="T79" i="8"/>
  <c r="V79" i="8" s="1"/>
  <c r="T80" i="8"/>
  <c r="V80" i="8"/>
  <c r="T81" i="8"/>
  <c r="V81" i="8" s="1"/>
  <c r="T82" i="8"/>
  <c r="V82" i="8" s="1"/>
  <c r="T83" i="8"/>
  <c r="V83" i="8" s="1"/>
  <c r="T84" i="8"/>
  <c r="V84" i="8"/>
  <c r="T85" i="8"/>
  <c r="V85" i="8" s="1"/>
  <c r="T86" i="8"/>
  <c r="V86" i="8" s="1"/>
  <c r="T87" i="8"/>
  <c r="V87" i="8" s="1"/>
  <c r="T88" i="8"/>
  <c r="V88" i="8"/>
  <c r="T89" i="8"/>
  <c r="V89" i="8" s="1"/>
  <c r="T90" i="8"/>
  <c r="V90" i="8" s="1"/>
  <c r="T91" i="8"/>
  <c r="V91" i="8" s="1"/>
  <c r="T92" i="8"/>
  <c r="V92" i="8"/>
  <c r="T93" i="8"/>
  <c r="V93" i="8" s="1"/>
  <c r="T94" i="8"/>
  <c r="V94" i="8" s="1"/>
  <c r="T95" i="8"/>
  <c r="V95" i="8" s="1"/>
  <c r="T96" i="8"/>
  <c r="V96" i="8"/>
  <c r="T97" i="8"/>
  <c r="V97" i="8" s="1"/>
  <c r="T98" i="8"/>
  <c r="V98" i="8" s="1"/>
  <c r="T99" i="8"/>
  <c r="V99" i="8" s="1"/>
  <c r="T100" i="8"/>
  <c r="V100" i="8"/>
  <c r="T101" i="8"/>
  <c r="V101" i="8" s="1"/>
  <c r="T102" i="8"/>
  <c r="V102" i="8" s="1"/>
  <c r="T103" i="8"/>
  <c r="V103" i="8" s="1"/>
  <c r="T104" i="8"/>
  <c r="V104" i="8"/>
  <c r="T105" i="8"/>
  <c r="V105" i="8" s="1"/>
  <c r="T106" i="8"/>
  <c r="V106" i="8" s="1"/>
  <c r="V107" i="8"/>
  <c r="V108" i="8"/>
  <c r="V109" i="8"/>
  <c r="T110" i="8"/>
  <c r="V110" i="8" s="1"/>
  <c r="T111" i="8"/>
  <c r="V111" i="8" s="1"/>
  <c r="T112" i="8"/>
  <c r="V112" i="8" s="1"/>
  <c r="T113" i="8"/>
  <c r="V113" i="8" s="1"/>
  <c r="T114" i="8"/>
  <c r="V114" i="8" s="1"/>
  <c r="T115" i="8"/>
  <c r="V115" i="8" s="1"/>
  <c r="T116" i="8"/>
  <c r="V116" i="8" s="1"/>
  <c r="T117" i="8"/>
  <c r="V117" i="8" s="1"/>
  <c r="T118" i="8"/>
  <c r="V118" i="8" s="1"/>
  <c r="T119" i="8"/>
  <c r="V119" i="8" s="1"/>
  <c r="T120" i="8"/>
  <c r="V120" i="8" s="1"/>
  <c r="T121" i="8"/>
  <c r="V121" i="8" s="1"/>
  <c r="T122" i="8"/>
  <c r="V122" i="8" s="1"/>
  <c r="T123" i="8"/>
  <c r="V123" i="8" s="1"/>
  <c r="T124" i="8"/>
  <c r="V124" i="8" s="1"/>
  <c r="T125" i="8"/>
  <c r="V125" i="8" s="1"/>
  <c r="T126" i="8"/>
  <c r="V126" i="8" s="1"/>
  <c r="T127" i="8"/>
  <c r="V127" i="8" s="1"/>
  <c r="T128" i="8"/>
  <c r="T129" i="8"/>
  <c r="T130" i="8"/>
  <c r="T131" i="8"/>
  <c r="T132" i="8"/>
  <c r="T133" i="8"/>
  <c r="T134" i="8"/>
  <c r="T135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U141" i="8"/>
  <c r="T9" i="7"/>
  <c r="V9" i="7"/>
  <c r="T10" i="7"/>
  <c r="V10" i="7" s="1"/>
  <c r="T11" i="7"/>
  <c r="V11" i="7" s="1"/>
  <c r="T12" i="7"/>
  <c r="T141" i="7" s="1"/>
  <c r="T13" i="7"/>
  <c r="V13" i="7"/>
  <c r="T14" i="7"/>
  <c r="V14" i="7" s="1"/>
  <c r="T15" i="7"/>
  <c r="V15" i="7" s="1"/>
  <c r="T16" i="7"/>
  <c r="V16" i="7" s="1"/>
  <c r="T17" i="7"/>
  <c r="V17" i="7"/>
  <c r="T18" i="7"/>
  <c r="V18" i="7" s="1"/>
  <c r="T19" i="7"/>
  <c r="V19" i="7" s="1"/>
  <c r="T20" i="7"/>
  <c r="V20" i="7" s="1"/>
  <c r="T21" i="7"/>
  <c r="V21" i="7"/>
  <c r="T22" i="7"/>
  <c r="V22" i="7" s="1"/>
  <c r="T23" i="7"/>
  <c r="V23" i="7" s="1"/>
  <c r="T24" i="7"/>
  <c r="V24" i="7" s="1"/>
  <c r="T25" i="7"/>
  <c r="V25" i="7"/>
  <c r="T26" i="7"/>
  <c r="V26" i="7" s="1"/>
  <c r="T27" i="7"/>
  <c r="V27" i="7" s="1"/>
  <c r="T28" i="7"/>
  <c r="V28" i="7" s="1"/>
  <c r="T29" i="7"/>
  <c r="V29" i="7"/>
  <c r="T30" i="7"/>
  <c r="V30" i="7" s="1"/>
  <c r="T31" i="7"/>
  <c r="V31" i="7" s="1"/>
  <c r="T32" i="7"/>
  <c r="V32" i="7" s="1"/>
  <c r="T33" i="7"/>
  <c r="V33" i="7"/>
  <c r="T34" i="7"/>
  <c r="V34" i="7" s="1"/>
  <c r="T35" i="7"/>
  <c r="V35" i="7" s="1"/>
  <c r="T36" i="7"/>
  <c r="V36" i="7" s="1"/>
  <c r="T37" i="7"/>
  <c r="V37" i="7"/>
  <c r="T38" i="7"/>
  <c r="V38" i="7" s="1"/>
  <c r="T39" i="7"/>
  <c r="V39" i="7" s="1"/>
  <c r="T40" i="7"/>
  <c r="V40" i="7" s="1"/>
  <c r="T41" i="7"/>
  <c r="V41" i="7"/>
  <c r="T42" i="7"/>
  <c r="V42" i="7" s="1"/>
  <c r="T43" i="7"/>
  <c r="V43" i="7" s="1"/>
  <c r="T44" i="7"/>
  <c r="V44" i="7" s="1"/>
  <c r="T45" i="7"/>
  <c r="V45" i="7"/>
  <c r="T46" i="7"/>
  <c r="V46" i="7" s="1"/>
  <c r="T47" i="7"/>
  <c r="V47" i="7" s="1"/>
  <c r="T48" i="7"/>
  <c r="V48" i="7" s="1"/>
  <c r="T49" i="7"/>
  <c r="V49" i="7"/>
  <c r="T50" i="7"/>
  <c r="V50" i="7" s="1"/>
  <c r="T51" i="7"/>
  <c r="V51" i="7" s="1"/>
  <c r="T52" i="7"/>
  <c r="V52" i="7" s="1"/>
  <c r="T53" i="7"/>
  <c r="V53" i="7"/>
  <c r="T54" i="7"/>
  <c r="V54" i="7" s="1"/>
  <c r="T55" i="7"/>
  <c r="V55" i="7" s="1"/>
  <c r="T56" i="7"/>
  <c r="V56" i="7" s="1"/>
  <c r="T57" i="7"/>
  <c r="V57" i="7"/>
  <c r="T58" i="7"/>
  <c r="V58" i="7" s="1"/>
  <c r="T59" i="7"/>
  <c r="V59" i="7" s="1"/>
  <c r="T60" i="7"/>
  <c r="V60" i="7" s="1"/>
  <c r="T61" i="7"/>
  <c r="V61" i="7"/>
  <c r="T62" i="7"/>
  <c r="V62" i="7" s="1"/>
  <c r="T63" i="7"/>
  <c r="V63" i="7" s="1"/>
  <c r="T64" i="7"/>
  <c r="V64" i="7" s="1"/>
  <c r="T65" i="7"/>
  <c r="V65" i="7"/>
  <c r="T66" i="7"/>
  <c r="V66" i="7" s="1"/>
  <c r="T67" i="7"/>
  <c r="V67" i="7" s="1"/>
  <c r="T68" i="7"/>
  <c r="V68" i="7" s="1"/>
  <c r="T69" i="7"/>
  <c r="V69" i="7"/>
  <c r="T70" i="7"/>
  <c r="V70" i="7" s="1"/>
  <c r="T71" i="7"/>
  <c r="V71" i="7" s="1"/>
  <c r="T72" i="7"/>
  <c r="V72" i="7" s="1"/>
  <c r="T73" i="7"/>
  <c r="V73" i="7"/>
  <c r="T74" i="7"/>
  <c r="V74" i="7" s="1"/>
  <c r="T75" i="7"/>
  <c r="V75" i="7" s="1"/>
  <c r="T76" i="7"/>
  <c r="V76" i="7" s="1"/>
  <c r="T77" i="7"/>
  <c r="V77" i="7"/>
  <c r="T78" i="7"/>
  <c r="V78" i="7" s="1"/>
  <c r="T79" i="7"/>
  <c r="V79" i="7" s="1"/>
  <c r="T80" i="7"/>
  <c r="V80" i="7" s="1"/>
  <c r="T81" i="7"/>
  <c r="V81" i="7"/>
  <c r="T82" i="7"/>
  <c r="V82" i="7" s="1"/>
  <c r="T83" i="7"/>
  <c r="V83" i="7" s="1"/>
  <c r="T84" i="7"/>
  <c r="V84" i="7" s="1"/>
  <c r="T85" i="7"/>
  <c r="V85" i="7"/>
  <c r="T86" i="7"/>
  <c r="V86" i="7" s="1"/>
  <c r="T87" i="7"/>
  <c r="V87" i="7" s="1"/>
  <c r="T90" i="7"/>
  <c r="V90" i="7" s="1"/>
  <c r="T91" i="7"/>
  <c r="V91" i="7"/>
  <c r="T92" i="7"/>
  <c r="V92" i="7" s="1"/>
  <c r="T93" i="7"/>
  <c r="V93" i="7" s="1"/>
  <c r="T94" i="7"/>
  <c r="V94" i="7" s="1"/>
  <c r="T95" i="7"/>
  <c r="V95" i="7"/>
  <c r="T96" i="7"/>
  <c r="V96" i="7" s="1"/>
  <c r="T97" i="7"/>
  <c r="V97" i="7" s="1"/>
  <c r="T98" i="7"/>
  <c r="V98" i="7" s="1"/>
  <c r="T99" i="7"/>
  <c r="V99" i="7"/>
  <c r="T100" i="7"/>
  <c r="V100" i="7" s="1"/>
  <c r="T101" i="7"/>
  <c r="V101" i="7" s="1"/>
  <c r="T102" i="7"/>
  <c r="V102" i="7" s="1"/>
  <c r="T103" i="7"/>
  <c r="V103" i="7"/>
  <c r="T104" i="7"/>
  <c r="V104" i="7" s="1"/>
  <c r="T105" i="7"/>
  <c r="V105" i="7" s="1"/>
  <c r="T106" i="7"/>
  <c r="V106" i="7" s="1"/>
  <c r="T107" i="7"/>
  <c r="V107" i="7"/>
  <c r="T108" i="7"/>
  <c r="V108" i="7" s="1"/>
  <c r="T109" i="7"/>
  <c r="V109" i="7" s="1"/>
  <c r="T110" i="7"/>
  <c r="V110" i="7" s="1"/>
  <c r="T113" i="7"/>
  <c r="V113" i="7"/>
  <c r="T114" i="7"/>
  <c r="V114" i="7" s="1"/>
  <c r="T115" i="7"/>
  <c r="V115" i="7" s="1"/>
  <c r="T116" i="7"/>
  <c r="V116" i="7" s="1"/>
  <c r="T117" i="7"/>
  <c r="V117" i="7"/>
  <c r="T118" i="7"/>
  <c r="V118" i="7" s="1"/>
  <c r="T119" i="7"/>
  <c r="V119" i="7" s="1"/>
  <c r="T120" i="7"/>
  <c r="V120" i="7" s="1"/>
  <c r="T121" i="7"/>
  <c r="T122" i="7"/>
  <c r="T123" i="7"/>
  <c r="V123" i="7" s="1"/>
  <c r="T124" i="7"/>
  <c r="V124" i="7" s="1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U141" i="7"/>
  <c r="T9" i="5"/>
  <c r="V9" i="5"/>
  <c r="T10" i="5"/>
  <c r="V10" i="5" s="1"/>
  <c r="T11" i="5"/>
  <c r="V11" i="5" s="1"/>
  <c r="T12" i="5"/>
  <c r="V12" i="5" s="1"/>
  <c r="T13" i="5"/>
  <c r="V13" i="5"/>
  <c r="T14" i="5"/>
  <c r="V14" i="5" s="1"/>
  <c r="T15" i="5"/>
  <c r="V15" i="5" s="1"/>
  <c r="T16" i="5"/>
  <c r="V16" i="5" s="1"/>
  <c r="T17" i="5"/>
  <c r="V17" i="5"/>
  <c r="T18" i="5"/>
  <c r="V18" i="5" s="1"/>
  <c r="T19" i="5"/>
  <c r="V19" i="5" s="1"/>
  <c r="T20" i="5"/>
  <c r="V20" i="5" s="1"/>
  <c r="T21" i="5"/>
  <c r="V21" i="5"/>
  <c r="T22" i="5"/>
  <c r="V22" i="5" s="1"/>
  <c r="T23" i="5"/>
  <c r="V23" i="5" s="1"/>
  <c r="T24" i="5"/>
  <c r="V24" i="5" s="1"/>
  <c r="T25" i="5"/>
  <c r="V25" i="5"/>
  <c r="T26" i="5"/>
  <c r="V26" i="5" s="1"/>
  <c r="T27" i="5"/>
  <c r="V27" i="5" s="1"/>
  <c r="T28" i="5"/>
  <c r="V28" i="5" s="1"/>
  <c r="T29" i="5"/>
  <c r="V29" i="5"/>
  <c r="T30" i="5"/>
  <c r="V30" i="5" s="1"/>
  <c r="T31" i="5"/>
  <c r="V31" i="5" s="1"/>
  <c r="V32" i="5"/>
  <c r="T33" i="5"/>
  <c r="V33" i="5" s="1"/>
  <c r="T34" i="5"/>
  <c r="V34" i="5" s="1"/>
  <c r="T35" i="5"/>
  <c r="V35" i="5" s="1"/>
  <c r="T36" i="5"/>
  <c r="V36" i="5" s="1"/>
  <c r="T37" i="5"/>
  <c r="V37" i="5" s="1"/>
  <c r="T38" i="5"/>
  <c r="V38" i="5" s="1"/>
  <c r="T39" i="5"/>
  <c r="V39" i="5" s="1"/>
  <c r="T40" i="5"/>
  <c r="V40" i="5" s="1"/>
  <c r="T41" i="5"/>
  <c r="V41" i="5" s="1"/>
  <c r="T42" i="5"/>
  <c r="V42" i="5" s="1"/>
  <c r="T43" i="5"/>
  <c r="V43" i="5" s="1"/>
  <c r="T44" i="5"/>
  <c r="V44" i="5" s="1"/>
  <c r="T45" i="5"/>
  <c r="V45" i="5" s="1"/>
  <c r="T46" i="5"/>
  <c r="V46" i="5" s="1"/>
  <c r="T47" i="5"/>
  <c r="V47" i="5" s="1"/>
  <c r="T48" i="5"/>
  <c r="V48" i="5" s="1"/>
  <c r="T49" i="5"/>
  <c r="V49" i="5" s="1"/>
  <c r="T50" i="5"/>
  <c r="V50" i="5" s="1"/>
  <c r="T51" i="5"/>
  <c r="V51" i="5" s="1"/>
  <c r="T52" i="5"/>
  <c r="V52" i="5" s="1"/>
  <c r="T53" i="5"/>
  <c r="V53" i="5" s="1"/>
  <c r="T54" i="5"/>
  <c r="V54" i="5" s="1"/>
  <c r="T55" i="5"/>
  <c r="V55" i="5" s="1"/>
  <c r="T56" i="5"/>
  <c r="V56" i="5" s="1"/>
  <c r="T57" i="5"/>
  <c r="V57" i="5" s="1"/>
  <c r="T58" i="5"/>
  <c r="V58" i="5" s="1"/>
  <c r="T59" i="5"/>
  <c r="V59" i="5" s="1"/>
  <c r="T60" i="5"/>
  <c r="V60" i="5" s="1"/>
  <c r="T61" i="5"/>
  <c r="V61" i="5" s="1"/>
  <c r="T62" i="5"/>
  <c r="V62" i="5" s="1"/>
  <c r="T63" i="5"/>
  <c r="V63" i="5" s="1"/>
  <c r="T64" i="5"/>
  <c r="V64" i="5" s="1"/>
  <c r="T65" i="5"/>
  <c r="V65" i="5" s="1"/>
  <c r="T66" i="5"/>
  <c r="V66" i="5" s="1"/>
  <c r="T67" i="5"/>
  <c r="V67" i="5" s="1"/>
  <c r="T68" i="5"/>
  <c r="V68" i="5" s="1"/>
  <c r="T69" i="5"/>
  <c r="V69" i="5" s="1"/>
  <c r="T70" i="5"/>
  <c r="V70" i="5" s="1"/>
  <c r="T71" i="5"/>
  <c r="V71" i="5" s="1"/>
  <c r="T72" i="5"/>
  <c r="V72" i="5" s="1"/>
  <c r="T73" i="5"/>
  <c r="V73" i="5" s="1"/>
  <c r="T74" i="5"/>
  <c r="V74" i="5" s="1"/>
  <c r="T75" i="5"/>
  <c r="V75" i="5" s="1"/>
  <c r="T76" i="5"/>
  <c r="V76" i="5" s="1"/>
  <c r="T77" i="5"/>
  <c r="V77" i="5" s="1"/>
  <c r="T78" i="5"/>
  <c r="V78" i="5" s="1"/>
  <c r="T79" i="5"/>
  <c r="V79" i="5" s="1"/>
  <c r="T80" i="5"/>
  <c r="V80" i="5" s="1"/>
  <c r="T81" i="5"/>
  <c r="V81" i="5" s="1"/>
  <c r="T82" i="5"/>
  <c r="V82" i="5" s="1"/>
  <c r="T83" i="5"/>
  <c r="V83" i="5" s="1"/>
  <c r="T84" i="5"/>
  <c r="V84" i="5" s="1"/>
  <c r="T85" i="5"/>
  <c r="V85" i="5" s="1"/>
  <c r="T86" i="5"/>
  <c r="V86" i="5" s="1"/>
  <c r="T87" i="5"/>
  <c r="V87" i="5" s="1"/>
  <c r="T88" i="5"/>
  <c r="V88" i="5" s="1"/>
  <c r="T89" i="5"/>
  <c r="V89" i="5" s="1"/>
  <c r="T90" i="5"/>
  <c r="V90" i="5" s="1"/>
  <c r="T91" i="5"/>
  <c r="V91" i="5" s="1"/>
  <c r="T92" i="5"/>
  <c r="V92" i="5" s="1"/>
  <c r="T93" i="5"/>
  <c r="V93" i="5" s="1"/>
  <c r="T94" i="5"/>
  <c r="V94" i="5" s="1"/>
  <c r="T95" i="5"/>
  <c r="V95" i="5" s="1"/>
  <c r="T96" i="5"/>
  <c r="V96" i="5" s="1"/>
  <c r="T97" i="5"/>
  <c r="V97" i="5" s="1"/>
  <c r="T98" i="5"/>
  <c r="V98" i="5" s="1"/>
  <c r="T99" i="5"/>
  <c r="V99" i="5" s="1"/>
  <c r="T100" i="5"/>
  <c r="V100" i="5" s="1"/>
  <c r="T101" i="5"/>
  <c r="V101" i="5" s="1"/>
  <c r="T102" i="5"/>
  <c r="V102" i="5" s="1"/>
  <c r="T103" i="5"/>
  <c r="V103" i="5" s="1"/>
  <c r="T104" i="5"/>
  <c r="V104" i="5" s="1"/>
  <c r="T105" i="5"/>
  <c r="V105" i="5" s="1"/>
  <c r="V106" i="5"/>
  <c r="V107" i="5"/>
  <c r="V108" i="5"/>
  <c r="T109" i="5"/>
  <c r="V109" i="5" s="1"/>
  <c r="T110" i="5"/>
  <c r="V110" i="5"/>
  <c r="T111" i="5"/>
  <c r="V111" i="5"/>
  <c r="T112" i="5"/>
  <c r="V112" i="5" s="1"/>
  <c r="T113" i="5"/>
  <c r="V113" i="5" s="1"/>
  <c r="T114" i="5"/>
  <c r="V114" i="5"/>
  <c r="T115" i="5"/>
  <c r="V115" i="5"/>
  <c r="T116" i="5"/>
  <c r="V116" i="5" s="1"/>
  <c r="T117" i="5"/>
  <c r="V117" i="5" s="1"/>
  <c r="T118" i="5"/>
  <c r="V118" i="5"/>
  <c r="T119" i="5"/>
  <c r="V119" i="5"/>
  <c r="T120" i="5"/>
  <c r="V120" i="5" s="1"/>
  <c r="T121" i="5"/>
  <c r="V121" i="5" s="1"/>
  <c r="T122" i="5"/>
  <c r="V122" i="5"/>
  <c r="T123" i="5"/>
  <c r="V123" i="5"/>
  <c r="T124" i="5"/>
  <c r="V124" i="5" s="1"/>
  <c r="T125" i="5"/>
  <c r="V125" i="5" s="1"/>
  <c r="T126" i="5"/>
  <c r="V126" i="5"/>
  <c r="T127" i="5"/>
  <c r="V127" i="5"/>
  <c r="T128" i="5"/>
  <c r="V128" i="5" s="1"/>
  <c r="T129" i="5"/>
  <c r="V129" i="5" s="1"/>
  <c r="T130" i="5"/>
  <c r="V130" i="5"/>
  <c r="T131" i="5"/>
  <c r="V131" i="5"/>
  <c r="T132" i="5"/>
  <c r="V132" i="5" s="1"/>
  <c r="T133" i="5"/>
  <c r="V133" i="5" s="1"/>
  <c r="T134" i="5"/>
  <c r="V134" i="5"/>
  <c r="T135" i="5"/>
  <c r="V135" i="5"/>
  <c r="T136" i="5"/>
  <c r="V136" i="5" s="1"/>
  <c r="T137" i="5"/>
  <c r="V137" i="5" s="1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U140" i="5"/>
  <c r="T9" i="36"/>
  <c r="V9" i="36" s="1"/>
  <c r="T10" i="36"/>
  <c r="V10" i="36" s="1"/>
  <c r="T11" i="36"/>
  <c r="V11" i="36" s="1"/>
  <c r="T12" i="36"/>
  <c r="V12" i="36" s="1"/>
  <c r="T13" i="36"/>
  <c r="V13" i="36" s="1"/>
  <c r="T14" i="36"/>
  <c r="V14" i="36" s="1"/>
  <c r="T15" i="36"/>
  <c r="V15" i="36" s="1"/>
  <c r="T16" i="36"/>
  <c r="V16" i="36" s="1"/>
  <c r="T17" i="36"/>
  <c r="V17" i="36" s="1"/>
  <c r="T18" i="36"/>
  <c r="V18" i="36" s="1"/>
  <c r="T19" i="36"/>
  <c r="V19" i="36" s="1"/>
  <c r="T20" i="36"/>
  <c r="V20" i="36" s="1"/>
  <c r="T21" i="36"/>
  <c r="V21" i="36" s="1"/>
  <c r="T22" i="36"/>
  <c r="V22" i="36" s="1"/>
  <c r="T23" i="36"/>
  <c r="V23" i="36" s="1"/>
  <c r="T24" i="36"/>
  <c r="V24" i="36" s="1"/>
  <c r="T25" i="36"/>
  <c r="V25" i="36" s="1"/>
  <c r="T26" i="36"/>
  <c r="V26" i="36" s="1"/>
  <c r="T27" i="36"/>
  <c r="V27" i="36" s="1"/>
  <c r="T28" i="36"/>
  <c r="V28" i="36" s="1"/>
  <c r="T29" i="36"/>
  <c r="V29" i="36" s="1"/>
  <c r="T30" i="36"/>
  <c r="V30" i="36" s="1"/>
  <c r="T31" i="36"/>
  <c r="V31" i="36" s="1"/>
  <c r="T32" i="36"/>
  <c r="V32" i="36" s="1"/>
  <c r="T33" i="36"/>
  <c r="V33" i="36" s="1"/>
  <c r="T34" i="36"/>
  <c r="V34" i="36" s="1"/>
  <c r="T35" i="36"/>
  <c r="V35" i="36" s="1"/>
  <c r="T36" i="36"/>
  <c r="V36" i="36" s="1"/>
  <c r="T37" i="36"/>
  <c r="V37" i="36" s="1"/>
  <c r="T38" i="36"/>
  <c r="V38" i="36" s="1"/>
  <c r="T39" i="36"/>
  <c r="V39" i="36" s="1"/>
  <c r="T40" i="36"/>
  <c r="V40" i="36" s="1"/>
  <c r="T41" i="36"/>
  <c r="V41" i="36" s="1"/>
  <c r="T42" i="36"/>
  <c r="V42" i="36" s="1"/>
  <c r="T43" i="36"/>
  <c r="V43" i="36" s="1"/>
  <c r="T44" i="36"/>
  <c r="V44" i="36" s="1"/>
  <c r="T45" i="36"/>
  <c r="V45" i="36" s="1"/>
  <c r="T46" i="36"/>
  <c r="V46" i="36" s="1"/>
  <c r="T47" i="36"/>
  <c r="V47" i="36" s="1"/>
  <c r="T48" i="36"/>
  <c r="V48" i="36" s="1"/>
  <c r="T49" i="36"/>
  <c r="V49" i="36" s="1"/>
  <c r="T50" i="36"/>
  <c r="V50" i="36" s="1"/>
  <c r="T51" i="36"/>
  <c r="V51" i="36" s="1"/>
  <c r="T52" i="36"/>
  <c r="V52" i="36" s="1"/>
  <c r="T53" i="36"/>
  <c r="V53" i="36" s="1"/>
  <c r="T54" i="36"/>
  <c r="V54" i="36" s="1"/>
  <c r="T55" i="36"/>
  <c r="V55" i="36" s="1"/>
  <c r="T56" i="36"/>
  <c r="V56" i="36" s="1"/>
  <c r="T57" i="36"/>
  <c r="V57" i="36" s="1"/>
  <c r="T58" i="36"/>
  <c r="V58" i="36" s="1"/>
  <c r="T59" i="36"/>
  <c r="V59" i="36" s="1"/>
  <c r="T60" i="36"/>
  <c r="V60" i="36" s="1"/>
  <c r="T61" i="36"/>
  <c r="V61" i="36" s="1"/>
  <c r="T62" i="36"/>
  <c r="V62" i="36" s="1"/>
  <c r="T63" i="36"/>
  <c r="V63" i="36" s="1"/>
  <c r="T64" i="36"/>
  <c r="V64" i="36" s="1"/>
  <c r="T65" i="36"/>
  <c r="V65" i="36" s="1"/>
  <c r="T66" i="36"/>
  <c r="V66" i="36" s="1"/>
  <c r="T67" i="36"/>
  <c r="V67" i="36" s="1"/>
  <c r="T68" i="36"/>
  <c r="V68" i="36" s="1"/>
  <c r="T69" i="36"/>
  <c r="V69" i="36" s="1"/>
  <c r="T70" i="36"/>
  <c r="V70" i="36" s="1"/>
  <c r="T71" i="36"/>
  <c r="V71" i="36" s="1"/>
  <c r="T72" i="36"/>
  <c r="V72" i="36" s="1"/>
  <c r="T73" i="36"/>
  <c r="V73" i="36" s="1"/>
  <c r="T74" i="36"/>
  <c r="V74" i="36" s="1"/>
  <c r="T75" i="36"/>
  <c r="V75" i="36" s="1"/>
  <c r="T76" i="36"/>
  <c r="V76" i="36" s="1"/>
  <c r="T77" i="36"/>
  <c r="V77" i="36" s="1"/>
  <c r="T78" i="36"/>
  <c r="V78" i="36" s="1"/>
  <c r="T79" i="36"/>
  <c r="V79" i="36" s="1"/>
  <c r="T80" i="36"/>
  <c r="V80" i="36" s="1"/>
  <c r="T81" i="36"/>
  <c r="V81" i="36" s="1"/>
  <c r="T82" i="36"/>
  <c r="V82" i="36" s="1"/>
  <c r="T83" i="36"/>
  <c r="V83" i="36" s="1"/>
  <c r="T84" i="36"/>
  <c r="V84" i="36" s="1"/>
  <c r="T85" i="36"/>
  <c r="V85" i="36" s="1"/>
  <c r="T86" i="36"/>
  <c r="V86" i="36" s="1"/>
  <c r="T87" i="36"/>
  <c r="V87" i="36" s="1"/>
  <c r="T88" i="36"/>
  <c r="V88" i="36" s="1"/>
  <c r="T89" i="36"/>
  <c r="V89" i="36" s="1"/>
  <c r="T90" i="36"/>
  <c r="V90" i="36" s="1"/>
  <c r="T91" i="36"/>
  <c r="V91" i="36" s="1"/>
  <c r="T92" i="36"/>
  <c r="V92" i="36" s="1"/>
  <c r="T93" i="36"/>
  <c r="V93" i="36" s="1"/>
  <c r="T94" i="36"/>
  <c r="V94" i="36" s="1"/>
  <c r="T95" i="36"/>
  <c r="V95" i="36" s="1"/>
  <c r="T96" i="36"/>
  <c r="V96" i="36" s="1"/>
  <c r="T97" i="36"/>
  <c r="V97" i="36" s="1"/>
  <c r="T98" i="36"/>
  <c r="V98" i="36" s="1"/>
  <c r="T99" i="36"/>
  <c r="V99" i="36" s="1"/>
  <c r="T100" i="36"/>
  <c r="V100" i="36" s="1"/>
  <c r="T101" i="36"/>
  <c r="V101" i="36" s="1"/>
  <c r="T102" i="36"/>
  <c r="V102" i="36" s="1"/>
  <c r="T103" i="36"/>
  <c r="V103" i="36" s="1"/>
  <c r="T104" i="36"/>
  <c r="V104" i="36" s="1"/>
  <c r="T105" i="36"/>
  <c r="V105" i="36" s="1"/>
  <c r="V106" i="36"/>
  <c r="V107" i="36"/>
  <c r="V108" i="36"/>
  <c r="T109" i="36"/>
  <c r="V109" i="36"/>
  <c r="T110" i="36"/>
  <c r="V110" i="36" s="1"/>
  <c r="T111" i="36"/>
  <c r="V111" i="36"/>
  <c r="T112" i="36"/>
  <c r="V112" i="36" s="1"/>
  <c r="T113" i="36"/>
  <c r="V113" i="36"/>
  <c r="T114" i="36"/>
  <c r="V114" i="36" s="1"/>
  <c r="T115" i="36"/>
  <c r="V115" i="36"/>
  <c r="T116" i="36"/>
  <c r="V116" i="36" s="1"/>
  <c r="T117" i="36"/>
  <c r="V117" i="36"/>
  <c r="T118" i="36"/>
  <c r="V118" i="36" s="1"/>
  <c r="T119" i="36"/>
  <c r="V119" i="36"/>
  <c r="T120" i="36"/>
  <c r="V120" i="36" s="1"/>
  <c r="T121" i="36"/>
  <c r="V121" i="36"/>
  <c r="T122" i="36"/>
  <c r="V122" i="36" s="1"/>
  <c r="T123" i="36"/>
  <c r="V123" i="36"/>
  <c r="T124" i="36"/>
  <c r="V124" i="36" s="1"/>
  <c r="T125" i="36"/>
  <c r="V125" i="36"/>
  <c r="T126" i="36"/>
  <c r="V126" i="36" s="1"/>
  <c r="T127" i="36"/>
  <c r="V127" i="36"/>
  <c r="T128" i="36"/>
  <c r="V128" i="36" s="1"/>
  <c r="T129" i="36"/>
  <c r="V129" i="36"/>
  <c r="T130" i="36"/>
  <c r="V130" i="36" s="1"/>
  <c r="T131" i="36"/>
  <c r="V131" i="36"/>
  <c r="T132" i="36"/>
  <c r="V132" i="36" s="1"/>
  <c r="T133" i="36"/>
  <c r="V133" i="36"/>
  <c r="T134" i="36"/>
  <c r="V134" i="36" s="1"/>
  <c r="T135" i="36"/>
  <c r="V135" i="36"/>
  <c r="T136" i="36"/>
  <c r="V136" i="36" s="1"/>
  <c r="T137" i="36"/>
  <c r="V137" i="36"/>
  <c r="T138" i="36"/>
  <c r="V138" i="36" s="1"/>
  <c r="T139" i="36"/>
  <c r="V139" i="36"/>
  <c r="T140" i="36"/>
  <c r="V140" i="36" s="1"/>
  <c r="T141" i="36"/>
  <c r="V141" i="36"/>
  <c r="B144" i="36"/>
  <c r="C144" i="36"/>
  <c r="D144" i="36"/>
  <c r="E144" i="36"/>
  <c r="F144" i="36"/>
  <c r="G144" i="36"/>
  <c r="H144" i="36"/>
  <c r="I144" i="36"/>
  <c r="J144" i="36"/>
  <c r="K144" i="36"/>
  <c r="L144" i="36"/>
  <c r="M144" i="36"/>
  <c r="N144" i="36"/>
  <c r="O144" i="36"/>
  <c r="P144" i="36"/>
  <c r="Q144" i="36"/>
  <c r="R144" i="36"/>
  <c r="S144" i="36"/>
  <c r="U144" i="36"/>
  <c r="T9" i="35"/>
  <c r="V9" i="35" s="1"/>
  <c r="T10" i="35"/>
  <c r="V10" i="35" s="1"/>
  <c r="T11" i="35"/>
  <c r="V11" i="35" s="1"/>
  <c r="T12" i="35"/>
  <c r="V12" i="35" s="1"/>
  <c r="T13" i="35"/>
  <c r="V13" i="35" s="1"/>
  <c r="T14" i="35"/>
  <c r="V14" i="35" s="1"/>
  <c r="T15" i="35"/>
  <c r="V15" i="35" s="1"/>
  <c r="T16" i="35"/>
  <c r="V16" i="35" s="1"/>
  <c r="T17" i="35"/>
  <c r="V17" i="35" s="1"/>
  <c r="T18" i="35"/>
  <c r="V18" i="35" s="1"/>
  <c r="T19" i="35"/>
  <c r="V19" i="35" s="1"/>
  <c r="T20" i="35"/>
  <c r="V20" i="35" s="1"/>
  <c r="T21" i="35"/>
  <c r="V21" i="35" s="1"/>
  <c r="T22" i="35"/>
  <c r="V22" i="35" s="1"/>
  <c r="T23" i="35"/>
  <c r="T24" i="35"/>
  <c r="T25" i="35"/>
  <c r="T26" i="35"/>
  <c r="V26" i="35" s="1"/>
  <c r="T27" i="35"/>
  <c r="V27" i="35"/>
  <c r="T28" i="35"/>
  <c r="V28" i="35" s="1"/>
  <c r="T29" i="35"/>
  <c r="V29" i="35"/>
  <c r="T30" i="35"/>
  <c r="V30" i="35" s="1"/>
  <c r="T31" i="35"/>
  <c r="V31" i="35"/>
  <c r="T32" i="35"/>
  <c r="V32" i="35" s="1"/>
  <c r="T33" i="35"/>
  <c r="V33" i="35"/>
  <c r="T34" i="35"/>
  <c r="V34" i="35" s="1"/>
  <c r="T35" i="35"/>
  <c r="V35" i="35"/>
  <c r="T36" i="35"/>
  <c r="V36" i="35" s="1"/>
  <c r="T37" i="35"/>
  <c r="V37" i="35"/>
  <c r="T38" i="35"/>
  <c r="V38" i="35" s="1"/>
  <c r="T39" i="35"/>
  <c r="V39" i="35"/>
  <c r="T40" i="35"/>
  <c r="V40" i="35" s="1"/>
  <c r="T41" i="35"/>
  <c r="V41" i="35"/>
  <c r="T42" i="35"/>
  <c r="V42" i="35" s="1"/>
  <c r="T43" i="35"/>
  <c r="V43" i="35"/>
  <c r="T44" i="35"/>
  <c r="V44" i="35" s="1"/>
  <c r="T45" i="35"/>
  <c r="V45" i="35"/>
  <c r="T46" i="35"/>
  <c r="V46" i="35" s="1"/>
  <c r="T47" i="35"/>
  <c r="V47" i="35" s="1"/>
  <c r="T48" i="35"/>
  <c r="V48" i="35" s="1"/>
  <c r="T49" i="35"/>
  <c r="V49" i="35"/>
  <c r="T50" i="35"/>
  <c r="V50" i="35" s="1"/>
  <c r="T51" i="35"/>
  <c r="V51" i="35"/>
  <c r="T52" i="35"/>
  <c r="V52" i="35" s="1"/>
  <c r="T53" i="35"/>
  <c r="V53" i="35"/>
  <c r="T54" i="35"/>
  <c r="V54" i="35" s="1"/>
  <c r="T55" i="35"/>
  <c r="V55" i="35" s="1"/>
  <c r="T56" i="35"/>
  <c r="V56" i="35" s="1"/>
  <c r="T57" i="35"/>
  <c r="V57" i="35"/>
  <c r="T58" i="35"/>
  <c r="V58" i="35" s="1"/>
  <c r="T59" i="35"/>
  <c r="V59" i="35" s="1"/>
  <c r="T60" i="35"/>
  <c r="V60" i="35" s="1"/>
  <c r="T61" i="35"/>
  <c r="V61" i="35"/>
  <c r="T62" i="35"/>
  <c r="V62" i="35" s="1"/>
  <c r="T63" i="35"/>
  <c r="V63" i="35" s="1"/>
  <c r="T64" i="35"/>
  <c r="V64" i="35" s="1"/>
  <c r="T65" i="35"/>
  <c r="V65" i="35"/>
  <c r="T66" i="35"/>
  <c r="V66" i="35" s="1"/>
  <c r="T67" i="35"/>
  <c r="V67" i="35" s="1"/>
  <c r="T68" i="35"/>
  <c r="V68" i="35" s="1"/>
  <c r="T69" i="35"/>
  <c r="V69" i="35"/>
  <c r="T70" i="35"/>
  <c r="V70" i="35" s="1"/>
  <c r="T71" i="35"/>
  <c r="V71" i="35" s="1"/>
  <c r="T72" i="35"/>
  <c r="V72" i="35" s="1"/>
  <c r="T73" i="35"/>
  <c r="V73" i="35"/>
  <c r="T74" i="35"/>
  <c r="V74" i="35" s="1"/>
  <c r="T75" i="35"/>
  <c r="V75" i="35" s="1"/>
  <c r="T76" i="35"/>
  <c r="V76" i="35" s="1"/>
  <c r="T77" i="35"/>
  <c r="V77" i="35"/>
  <c r="T78" i="35"/>
  <c r="V78" i="35" s="1"/>
  <c r="T79" i="35"/>
  <c r="V79" i="35" s="1"/>
  <c r="T80" i="35"/>
  <c r="V80" i="35" s="1"/>
  <c r="T81" i="35"/>
  <c r="V81" i="35"/>
  <c r="T82" i="35"/>
  <c r="V82" i="35" s="1"/>
  <c r="T83" i="35"/>
  <c r="V83" i="35" s="1"/>
  <c r="T84" i="35"/>
  <c r="V84" i="35" s="1"/>
  <c r="T85" i="35"/>
  <c r="V85" i="35" s="1"/>
  <c r="T86" i="35"/>
  <c r="V86" i="35"/>
  <c r="T87" i="35"/>
  <c r="V87" i="35" s="1"/>
  <c r="T88" i="35"/>
  <c r="V88" i="35" s="1"/>
  <c r="T89" i="35"/>
  <c r="V89" i="35"/>
  <c r="T90" i="35"/>
  <c r="V90" i="35" s="1"/>
  <c r="T91" i="35"/>
  <c r="V91" i="35" s="1"/>
  <c r="T92" i="35"/>
  <c r="V92" i="35" s="1"/>
  <c r="T93" i="35"/>
  <c r="V93" i="35"/>
  <c r="T94" i="35"/>
  <c r="V94" i="35" s="1"/>
  <c r="T95" i="35"/>
  <c r="V95" i="35" s="1"/>
  <c r="T96" i="35"/>
  <c r="V96" i="35" s="1"/>
  <c r="T97" i="35"/>
  <c r="V97" i="35"/>
  <c r="T98" i="35"/>
  <c r="V98" i="35" s="1"/>
  <c r="T99" i="35"/>
  <c r="V99" i="35" s="1"/>
  <c r="T100" i="35"/>
  <c r="V100" i="35" s="1"/>
  <c r="T101" i="35"/>
  <c r="V101" i="35"/>
  <c r="T102" i="35"/>
  <c r="V102" i="35" s="1"/>
  <c r="T103" i="35"/>
  <c r="V103" i="35" s="1"/>
  <c r="T104" i="35"/>
  <c r="V104" i="35" s="1"/>
  <c r="T105" i="35"/>
  <c r="V105" i="35"/>
  <c r="V106" i="35"/>
  <c r="V107" i="35"/>
  <c r="V108" i="35"/>
  <c r="T109" i="35"/>
  <c r="V109" i="35" s="1"/>
  <c r="T110" i="35"/>
  <c r="V110" i="35" s="1"/>
  <c r="T111" i="35"/>
  <c r="V111" i="35" s="1"/>
  <c r="T112" i="35"/>
  <c r="V112" i="35" s="1"/>
  <c r="T113" i="35"/>
  <c r="V113" i="35" s="1"/>
  <c r="T114" i="35"/>
  <c r="V114" i="35" s="1"/>
  <c r="T115" i="35"/>
  <c r="V115" i="35" s="1"/>
  <c r="T116" i="35"/>
  <c r="V116" i="35" s="1"/>
  <c r="T117" i="35"/>
  <c r="V117" i="35" s="1"/>
  <c r="T118" i="35"/>
  <c r="V118" i="35" s="1"/>
  <c r="T119" i="35"/>
  <c r="V119" i="35" s="1"/>
  <c r="T120" i="35"/>
  <c r="V120" i="35" s="1"/>
  <c r="T121" i="35"/>
  <c r="V121" i="35" s="1"/>
  <c r="T122" i="35"/>
  <c r="V122" i="35" s="1"/>
  <c r="T123" i="35"/>
  <c r="V123" i="35" s="1"/>
  <c r="T124" i="35"/>
  <c r="V124" i="35" s="1"/>
  <c r="T125" i="35"/>
  <c r="V125" i="35" s="1"/>
  <c r="T126" i="35"/>
  <c r="V126" i="35" s="1"/>
  <c r="T127" i="35"/>
  <c r="V127" i="35" s="1"/>
  <c r="T128" i="35"/>
  <c r="V128" i="35" s="1"/>
  <c r="T129" i="35"/>
  <c r="V129" i="35" s="1"/>
  <c r="T130" i="35"/>
  <c r="V130" i="35" s="1"/>
  <c r="T131" i="35"/>
  <c r="T132" i="35"/>
  <c r="T133" i="35"/>
  <c r="T134" i="35"/>
  <c r="T135" i="35"/>
  <c r="T136" i="35"/>
  <c r="T137" i="35"/>
  <c r="B140" i="35"/>
  <c r="C140" i="35"/>
  <c r="D140" i="35"/>
  <c r="E140" i="35"/>
  <c r="F140" i="35"/>
  <c r="G140" i="35"/>
  <c r="H140" i="35"/>
  <c r="I140" i="35"/>
  <c r="J140" i="35"/>
  <c r="K140" i="35"/>
  <c r="L140" i="35"/>
  <c r="M140" i="35"/>
  <c r="N140" i="35"/>
  <c r="O140" i="35"/>
  <c r="P140" i="35"/>
  <c r="Q140" i="35"/>
  <c r="R140" i="35"/>
  <c r="S140" i="35"/>
  <c r="U140" i="35"/>
  <c r="T9" i="78"/>
  <c r="V9" i="78" s="1"/>
  <c r="T10" i="78"/>
  <c r="V10" i="78" s="1"/>
  <c r="T11" i="78"/>
  <c r="V11" i="78" s="1"/>
  <c r="T12" i="78"/>
  <c r="V12" i="78" s="1"/>
  <c r="T13" i="78"/>
  <c r="V13" i="78" s="1"/>
  <c r="T14" i="78"/>
  <c r="V14" i="78" s="1"/>
  <c r="T15" i="78"/>
  <c r="V15" i="78" s="1"/>
  <c r="T16" i="78"/>
  <c r="V16" i="78" s="1"/>
  <c r="T17" i="78"/>
  <c r="V17" i="78" s="1"/>
  <c r="T18" i="78"/>
  <c r="V18" i="78" s="1"/>
  <c r="T19" i="78"/>
  <c r="V19" i="78" s="1"/>
  <c r="T20" i="78"/>
  <c r="V20" i="78" s="1"/>
  <c r="T21" i="78"/>
  <c r="V21" i="78" s="1"/>
  <c r="T22" i="78"/>
  <c r="V22" i="78" s="1"/>
  <c r="T23" i="78"/>
  <c r="V23" i="78" s="1"/>
  <c r="T24" i="78"/>
  <c r="V24" i="78" s="1"/>
  <c r="T25" i="78"/>
  <c r="V25" i="78" s="1"/>
  <c r="T26" i="78"/>
  <c r="V26" i="78" s="1"/>
  <c r="T27" i="78"/>
  <c r="V27" i="78" s="1"/>
  <c r="T28" i="78"/>
  <c r="V28" i="78" s="1"/>
  <c r="T29" i="78"/>
  <c r="V29" i="78" s="1"/>
  <c r="T30" i="78"/>
  <c r="V30" i="78" s="1"/>
  <c r="T31" i="78"/>
  <c r="V31" i="78" s="1"/>
  <c r="T32" i="78"/>
  <c r="V32" i="78" s="1"/>
  <c r="T33" i="78"/>
  <c r="V33" i="78" s="1"/>
  <c r="T34" i="78"/>
  <c r="V34" i="78" s="1"/>
  <c r="T35" i="78"/>
  <c r="V35" i="78" s="1"/>
  <c r="T36" i="78"/>
  <c r="V36" i="78" s="1"/>
  <c r="T37" i="78"/>
  <c r="V37" i="78" s="1"/>
  <c r="T38" i="78"/>
  <c r="V38" i="78" s="1"/>
  <c r="T39" i="78"/>
  <c r="V39" i="78" s="1"/>
  <c r="T40" i="78"/>
  <c r="V40" i="78" s="1"/>
  <c r="T43" i="78"/>
  <c r="V43" i="78" s="1"/>
  <c r="T44" i="78"/>
  <c r="V44" i="78" s="1"/>
  <c r="T45" i="78"/>
  <c r="V45" i="78" s="1"/>
  <c r="T46" i="78"/>
  <c r="V46" i="78" s="1"/>
  <c r="T47" i="78"/>
  <c r="V47" i="78" s="1"/>
  <c r="T48" i="78"/>
  <c r="V48" i="78" s="1"/>
  <c r="T49" i="78"/>
  <c r="V49" i="78" s="1"/>
  <c r="T50" i="78"/>
  <c r="V50" i="78" s="1"/>
  <c r="T51" i="78"/>
  <c r="V51" i="78" s="1"/>
  <c r="T52" i="78"/>
  <c r="V52" i="78" s="1"/>
  <c r="T53" i="78"/>
  <c r="V53" i="78" s="1"/>
  <c r="T54" i="78"/>
  <c r="V54" i="78" s="1"/>
  <c r="T55" i="78"/>
  <c r="V55" i="78" s="1"/>
  <c r="T56" i="78"/>
  <c r="V56" i="78" s="1"/>
  <c r="T57" i="78"/>
  <c r="V57" i="78" s="1"/>
  <c r="T58" i="78"/>
  <c r="V58" i="78" s="1"/>
  <c r="T59" i="78"/>
  <c r="V59" i="78" s="1"/>
  <c r="T60" i="78"/>
  <c r="V60" i="78" s="1"/>
  <c r="T61" i="78"/>
  <c r="V61" i="78" s="1"/>
  <c r="T62" i="78"/>
  <c r="V62" i="78" s="1"/>
  <c r="T63" i="78"/>
  <c r="V63" i="78" s="1"/>
  <c r="T64" i="78"/>
  <c r="V64" i="78" s="1"/>
  <c r="T65" i="78"/>
  <c r="V65" i="78" s="1"/>
  <c r="T66" i="78"/>
  <c r="V66" i="78" s="1"/>
  <c r="T67" i="78"/>
  <c r="V67" i="78" s="1"/>
  <c r="T68" i="78"/>
  <c r="V68" i="78" s="1"/>
  <c r="T69" i="78"/>
  <c r="V69" i="78" s="1"/>
  <c r="T70" i="78"/>
  <c r="V70" i="78" s="1"/>
  <c r="T71" i="78"/>
  <c r="V71" i="78" s="1"/>
  <c r="T72" i="78"/>
  <c r="V72" i="78" s="1"/>
  <c r="T73" i="78"/>
  <c r="V73" i="78" s="1"/>
  <c r="T74" i="78"/>
  <c r="V74" i="78" s="1"/>
  <c r="T75" i="78"/>
  <c r="V75" i="78" s="1"/>
  <c r="T76" i="78"/>
  <c r="V76" i="78" s="1"/>
  <c r="T77" i="78"/>
  <c r="V77" i="78" s="1"/>
  <c r="T78" i="78"/>
  <c r="V78" i="78" s="1"/>
  <c r="T79" i="78"/>
  <c r="V79" i="78" s="1"/>
  <c r="T80" i="78"/>
  <c r="V80" i="78" s="1"/>
  <c r="T81" i="78"/>
  <c r="V81" i="78" s="1"/>
  <c r="T82" i="78"/>
  <c r="V82" i="78" s="1"/>
  <c r="T83" i="78"/>
  <c r="V83" i="78" s="1"/>
  <c r="T84" i="78"/>
  <c r="V84" i="78" s="1"/>
  <c r="T85" i="78"/>
  <c r="V85" i="78" s="1"/>
  <c r="T86" i="78"/>
  <c r="V86" i="78" s="1"/>
  <c r="T87" i="78"/>
  <c r="V87" i="78" s="1"/>
  <c r="T88" i="78"/>
  <c r="V88" i="78" s="1"/>
  <c r="T89" i="78"/>
  <c r="V89" i="78" s="1"/>
  <c r="T90" i="78"/>
  <c r="V90" i="78" s="1"/>
  <c r="T91" i="78"/>
  <c r="V91" i="78" s="1"/>
  <c r="T96" i="78"/>
  <c r="V96" i="78" s="1"/>
  <c r="T97" i="78"/>
  <c r="V97" i="78" s="1"/>
  <c r="T98" i="78"/>
  <c r="V98" i="78" s="1"/>
  <c r="T99" i="78"/>
  <c r="V99" i="78" s="1"/>
  <c r="T100" i="78"/>
  <c r="V100" i="78" s="1"/>
  <c r="T101" i="78"/>
  <c r="V101" i="78" s="1"/>
  <c r="T102" i="78"/>
  <c r="V102" i="78" s="1"/>
  <c r="T103" i="78"/>
  <c r="V103" i="78" s="1"/>
  <c r="T104" i="78"/>
  <c r="V104" i="78" s="1"/>
  <c r="T105" i="78"/>
  <c r="V105" i="78" s="1"/>
  <c r="V106" i="78"/>
  <c r="V107" i="78"/>
  <c r="V108" i="78"/>
  <c r="T109" i="78"/>
  <c r="V109" i="78"/>
  <c r="T110" i="78"/>
  <c r="V110" i="78" s="1"/>
  <c r="T111" i="78"/>
  <c r="V111" i="78"/>
  <c r="T112" i="78"/>
  <c r="V112" i="78" s="1"/>
  <c r="T113" i="78"/>
  <c r="V113" i="78"/>
  <c r="T114" i="78"/>
  <c r="V114" i="78" s="1"/>
  <c r="T115" i="78"/>
  <c r="V115" i="78"/>
  <c r="T116" i="78"/>
  <c r="V116" i="78" s="1"/>
  <c r="T117" i="78"/>
  <c r="V117" i="78"/>
  <c r="T118" i="78"/>
  <c r="V118" i="78" s="1"/>
  <c r="T119" i="78"/>
  <c r="V119" i="78"/>
  <c r="T120" i="78"/>
  <c r="V120" i="78" s="1"/>
  <c r="T121" i="78"/>
  <c r="V121" i="78"/>
  <c r="T122" i="78"/>
  <c r="V122" i="78" s="1"/>
  <c r="T123" i="78"/>
  <c r="V123" i="78"/>
  <c r="T124" i="78"/>
  <c r="V124" i="78" s="1"/>
  <c r="T125" i="78"/>
  <c r="V125" i="78"/>
  <c r="T126" i="78"/>
  <c r="V126" i="78" s="1"/>
  <c r="T127" i="78"/>
  <c r="V127" i="78"/>
  <c r="T128" i="78"/>
  <c r="V128" i="78" s="1"/>
  <c r="T129" i="78"/>
  <c r="V129" i="78"/>
  <c r="T130" i="78"/>
  <c r="V130" i="78" s="1"/>
  <c r="T131" i="78"/>
  <c r="V131" i="78"/>
  <c r="T132" i="78"/>
  <c r="V132" i="78" s="1"/>
  <c r="T133" i="78"/>
  <c r="V133" i="78"/>
  <c r="T134" i="78"/>
  <c r="V134" i="78" s="1"/>
  <c r="T135" i="78"/>
  <c r="V135" i="78"/>
  <c r="T136" i="78"/>
  <c r="V136" i="78" s="1"/>
  <c r="T137" i="78"/>
  <c r="V137" i="78"/>
  <c r="B140" i="78"/>
  <c r="C140" i="78"/>
  <c r="D140" i="78"/>
  <c r="E140" i="78"/>
  <c r="F140" i="78"/>
  <c r="G140" i="78"/>
  <c r="H140" i="78"/>
  <c r="I140" i="78"/>
  <c r="J140" i="78"/>
  <c r="K140" i="78"/>
  <c r="L140" i="78"/>
  <c r="M140" i="78"/>
  <c r="N140" i="78"/>
  <c r="O140" i="78"/>
  <c r="P140" i="78"/>
  <c r="Q140" i="78"/>
  <c r="R140" i="78"/>
  <c r="S140" i="78"/>
  <c r="U140" i="78"/>
  <c r="T9" i="93"/>
  <c r="V9" i="93" s="1"/>
  <c r="T10" i="93"/>
  <c r="V10" i="93"/>
  <c r="T11" i="93"/>
  <c r="V11" i="93" s="1"/>
  <c r="T12" i="93"/>
  <c r="V12" i="93"/>
  <c r="T13" i="93"/>
  <c r="V13" i="93" s="1"/>
  <c r="V14" i="93"/>
  <c r="T15" i="93"/>
  <c r="V15" i="93" s="1"/>
  <c r="T16" i="93"/>
  <c r="V16" i="93" s="1"/>
  <c r="T17" i="93"/>
  <c r="V17" i="93" s="1"/>
  <c r="T18" i="93"/>
  <c r="V18" i="93" s="1"/>
  <c r="T19" i="93"/>
  <c r="V19" i="93" s="1"/>
  <c r="T20" i="93"/>
  <c r="V20" i="93" s="1"/>
  <c r="T21" i="93"/>
  <c r="V21" i="93" s="1"/>
  <c r="T22" i="93"/>
  <c r="V22" i="93" s="1"/>
  <c r="T23" i="93"/>
  <c r="V23" i="93" s="1"/>
  <c r="T24" i="93"/>
  <c r="V24" i="93" s="1"/>
  <c r="T25" i="93"/>
  <c r="V25" i="93" s="1"/>
  <c r="V26" i="93"/>
  <c r="V27" i="93"/>
  <c r="V28" i="93"/>
  <c r="T29" i="93"/>
  <c r="V29" i="93" s="1"/>
  <c r="T30" i="93"/>
  <c r="V30" i="93" s="1"/>
  <c r="T31" i="93"/>
  <c r="V31" i="93" s="1"/>
  <c r="T32" i="93"/>
  <c r="V32" i="93"/>
  <c r="T33" i="93"/>
  <c r="V33" i="93" s="1"/>
  <c r="T34" i="93"/>
  <c r="V34" i="93" s="1"/>
  <c r="T35" i="93"/>
  <c r="V35" i="93" s="1"/>
  <c r="T36" i="93"/>
  <c r="V36" i="93"/>
  <c r="T37" i="93"/>
  <c r="V37" i="93" s="1"/>
  <c r="T38" i="93"/>
  <c r="V38" i="93" s="1"/>
  <c r="T39" i="93"/>
  <c r="V39" i="93" s="1"/>
  <c r="T40" i="93"/>
  <c r="V40" i="93"/>
  <c r="T43" i="93"/>
  <c r="V43" i="93" s="1"/>
  <c r="T44" i="93"/>
  <c r="V44" i="93" s="1"/>
  <c r="T45" i="93"/>
  <c r="V45" i="93" s="1"/>
  <c r="T46" i="93"/>
  <c r="V46" i="93"/>
  <c r="T47" i="93"/>
  <c r="V47" i="93" s="1"/>
  <c r="T48" i="93"/>
  <c r="V48" i="93" s="1"/>
  <c r="T49" i="93"/>
  <c r="V49" i="93" s="1"/>
  <c r="T50" i="93"/>
  <c r="V50" i="93"/>
  <c r="T51" i="93"/>
  <c r="V51" i="93" s="1"/>
  <c r="T52" i="93"/>
  <c r="V52" i="93" s="1"/>
  <c r="T53" i="93"/>
  <c r="V53" i="93" s="1"/>
  <c r="T54" i="93"/>
  <c r="V54" i="93"/>
  <c r="T57" i="93"/>
  <c r="V57" i="93" s="1"/>
  <c r="T58" i="93"/>
  <c r="V58" i="93" s="1"/>
  <c r="T59" i="93"/>
  <c r="V59" i="93" s="1"/>
  <c r="T60" i="93"/>
  <c r="V60" i="93"/>
  <c r="T61" i="93"/>
  <c r="V61" i="93" s="1"/>
  <c r="T62" i="93"/>
  <c r="V62" i="93" s="1"/>
  <c r="T63" i="93"/>
  <c r="V63" i="93" s="1"/>
  <c r="T64" i="93"/>
  <c r="V64" i="93"/>
  <c r="T65" i="93"/>
  <c r="V65" i="93" s="1"/>
  <c r="T66" i="93"/>
  <c r="V66" i="93" s="1"/>
  <c r="T67" i="93"/>
  <c r="V67" i="93" s="1"/>
  <c r="T68" i="93"/>
  <c r="V68" i="93"/>
  <c r="T69" i="93"/>
  <c r="V69" i="93" s="1"/>
  <c r="T70" i="93"/>
  <c r="V70" i="93" s="1"/>
  <c r="T71" i="93"/>
  <c r="V71" i="93" s="1"/>
  <c r="T72" i="93"/>
  <c r="V72" i="93"/>
  <c r="T73" i="93"/>
  <c r="V73" i="93" s="1"/>
  <c r="T74" i="93"/>
  <c r="V74" i="93" s="1"/>
  <c r="T75" i="93"/>
  <c r="V75" i="93" s="1"/>
  <c r="T76" i="93"/>
  <c r="V76" i="93"/>
  <c r="T77" i="93"/>
  <c r="V77" i="93" s="1"/>
  <c r="T78" i="93"/>
  <c r="V78" i="93" s="1"/>
  <c r="T79" i="93"/>
  <c r="V79" i="93" s="1"/>
  <c r="T80" i="93"/>
  <c r="V80" i="93"/>
  <c r="T81" i="93"/>
  <c r="V81" i="93" s="1"/>
  <c r="T82" i="93"/>
  <c r="V82" i="93" s="1"/>
  <c r="T83" i="93"/>
  <c r="V83" i="93" s="1"/>
  <c r="T84" i="93"/>
  <c r="V84" i="93"/>
  <c r="T85" i="93"/>
  <c r="V85" i="93" s="1"/>
  <c r="T86" i="93"/>
  <c r="V86" i="93" s="1"/>
  <c r="T87" i="93"/>
  <c r="V87" i="93" s="1"/>
  <c r="T88" i="93"/>
  <c r="V88" i="93"/>
  <c r="T89" i="93"/>
  <c r="V89" i="93" s="1"/>
  <c r="T90" i="93"/>
  <c r="V90" i="93" s="1"/>
  <c r="T91" i="93"/>
  <c r="V91" i="93" s="1"/>
  <c r="T92" i="93"/>
  <c r="V92" i="93"/>
  <c r="T93" i="93"/>
  <c r="V93" i="93" s="1"/>
  <c r="T94" i="93"/>
  <c r="V94" i="93" s="1"/>
  <c r="T95" i="93"/>
  <c r="V95" i="93" s="1"/>
  <c r="T96" i="93"/>
  <c r="V96" i="93"/>
  <c r="T99" i="93"/>
  <c r="V99" i="93" s="1"/>
  <c r="T100" i="93"/>
  <c r="V100" i="93" s="1"/>
  <c r="T101" i="93"/>
  <c r="V101" i="93" s="1"/>
  <c r="T102" i="93"/>
  <c r="V102" i="93"/>
  <c r="T103" i="93"/>
  <c r="V103" i="93" s="1"/>
  <c r="T104" i="93"/>
  <c r="V104" i="93" s="1"/>
  <c r="T105" i="93"/>
  <c r="V105" i="93" s="1"/>
  <c r="V106" i="93"/>
  <c r="V107" i="93"/>
  <c r="V108" i="93"/>
  <c r="T109" i="93"/>
  <c r="V109" i="93" s="1"/>
  <c r="T110" i="93"/>
  <c r="V110" i="93" s="1"/>
  <c r="T111" i="93"/>
  <c r="V111" i="93" s="1"/>
  <c r="T112" i="93"/>
  <c r="V112" i="93" s="1"/>
  <c r="T113" i="93"/>
  <c r="V113" i="93" s="1"/>
  <c r="T114" i="93"/>
  <c r="V114" i="93" s="1"/>
  <c r="T115" i="93"/>
  <c r="V115" i="93" s="1"/>
  <c r="T116" i="93"/>
  <c r="V116" i="93" s="1"/>
  <c r="T117" i="93"/>
  <c r="V117" i="93" s="1"/>
  <c r="T118" i="93"/>
  <c r="V118" i="93" s="1"/>
  <c r="T119" i="93"/>
  <c r="V119" i="93" s="1"/>
  <c r="T120" i="93"/>
  <c r="V120" i="93" s="1"/>
  <c r="T121" i="93"/>
  <c r="V121" i="93" s="1"/>
  <c r="T122" i="93"/>
  <c r="V122" i="93" s="1"/>
  <c r="T123" i="93"/>
  <c r="V123" i="93" s="1"/>
  <c r="T124" i="93"/>
  <c r="V124" i="93" s="1"/>
  <c r="T125" i="93"/>
  <c r="V125" i="93" s="1"/>
  <c r="T126" i="93"/>
  <c r="V126" i="93" s="1"/>
  <c r="T127" i="93"/>
  <c r="V127" i="93" s="1"/>
  <c r="T128" i="93"/>
  <c r="V128" i="93" s="1"/>
  <c r="T129" i="93"/>
  <c r="V129" i="93" s="1"/>
  <c r="T130" i="93"/>
  <c r="V130" i="93" s="1"/>
  <c r="T131" i="93"/>
  <c r="V131" i="93" s="1"/>
  <c r="T132" i="93"/>
  <c r="V132" i="93" s="1"/>
  <c r="T133" i="93"/>
  <c r="V133" i="93" s="1"/>
  <c r="T134" i="93"/>
  <c r="V134" i="93" s="1"/>
  <c r="T135" i="93"/>
  <c r="V135" i="93" s="1"/>
  <c r="T136" i="93"/>
  <c r="V136" i="93" s="1"/>
  <c r="T137" i="93"/>
  <c r="V137" i="93" s="1"/>
  <c r="B140" i="93"/>
  <c r="C140" i="93"/>
  <c r="D140" i="93"/>
  <c r="E140" i="93"/>
  <c r="F140" i="93"/>
  <c r="G140" i="93"/>
  <c r="H140" i="93"/>
  <c r="I140" i="93"/>
  <c r="J140" i="93"/>
  <c r="K140" i="93"/>
  <c r="L140" i="93"/>
  <c r="M140" i="93"/>
  <c r="N140" i="93"/>
  <c r="O140" i="93"/>
  <c r="P140" i="93"/>
  <c r="Q140" i="93"/>
  <c r="R140" i="93"/>
  <c r="S140" i="93"/>
  <c r="U140" i="93"/>
  <c r="T9" i="96"/>
  <c r="V9" i="96" s="1"/>
  <c r="T10" i="96"/>
  <c r="V10" i="96" s="1"/>
  <c r="T11" i="96"/>
  <c r="V11" i="96"/>
  <c r="T12" i="96"/>
  <c r="V12" i="96" s="1"/>
  <c r="T13" i="96"/>
  <c r="V13" i="96" s="1"/>
  <c r="T14" i="96"/>
  <c r="V14" i="96" s="1"/>
  <c r="T15" i="96"/>
  <c r="V15" i="96"/>
  <c r="T16" i="96"/>
  <c r="V16" i="96" s="1"/>
  <c r="T17" i="96"/>
  <c r="V17" i="96" s="1"/>
  <c r="T18" i="96"/>
  <c r="V18" i="96" s="1"/>
  <c r="T19" i="96"/>
  <c r="V19" i="96"/>
  <c r="T20" i="96"/>
  <c r="V20" i="96" s="1"/>
  <c r="T21" i="96"/>
  <c r="V21" i="96" s="1"/>
  <c r="T22" i="96"/>
  <c r="V22" i="96" s="1"/>
  <c r="T23" i="96"/>
  <c r="V23" i="96"/>
  <c r="T24" i="96"/>
  <c r="V24" i="96" s="1"/>
  <c r="T25" i="96"/>
  <c r="V25" i="96" s="1"/>
  <c r="T26" i="96"/>
  <c r="V26" i="96" s="1"/>
  <c r="T27" i="96"/>
  <c r="V27" i="96"/>
  <c r="T28" i="96"/>
  <c r="V28" i="96" s="1"/>
  <c r="T29" i="96"/>
  <c r="V29" i="96" s="1"/>
  <c r="T30" i="96"/>
  <c r="V30" i="96" s="1"/>
  <c r="T31" i="96"/>
  <c r="V31" i="96"/>
  <c r="T32" i="96"/>
  <c r="V32" i="96" s="1"/>
  <c r="T33" i="96"/>
  <c r="V33" i="96" s="1"/>
  <c r="T34" i="96"/>
  <c r="V34" i="96" s="1"/>
  <c r="T35" i="96"/>
  <c r="V35" i="96"/>
  <c r="T36" i="96"/>
  <c r="V36" i="96" s="1"/>
  <c r="T37" i="96"/>
  <c r="V37" i="96" s="1"/>
  <c r="T38" i="96"/>
  <c r="V38" i="96" s="1"/>
  <c r="T39" i="96"/>
  <c r="V39" i="96"/>
  <c r="T40" i="96"/>
  <c r="V40" i="96" s="1"/>
  <c r="T41" i="96"/>
  <c r="V41" i="96" s="1"/>
  <c r="T42" i="96"/>
  <c r="V42" i="96" s="1"/>
  <c r="T43" i="96"/>
  <c r="V43" i="96"/>
  <c r="T44" i="96"/>
  <c r="V44" i="96" s="1"/>
  <c r="T45" i="96"/>
  <c r="V45" i="96" s="1"/>
  <c r="T46" i="96"/>
  <c r="V46" i="96" s="1"/>
  <c r="T47" i="96"/>
  <c r="V47" i="96"/>
  <c r="T48" i="96"/>
  <c r="V48" i="96" s="1"/>
  <c r="T49" i="96"/>
  <c r="V49" i="96" s="1"/>
  <c r="T50" i="96"/>
  <c r="V50" i="96" s="1"/>
  <c r="T51" i="96"/>
  <c r="V51" i="96"/>
  <c r="T52" i="96"/>
  <c r="V52" i="96" s="1"/>
  <c r="T53" i="96"/>
  <c r="V53" i="96" s="1"/>
  <c r="T54" i="96"/>
  <c r="V54" i="96" s="1"/>
  <c r="T61" i="96"/>
  <c r="V61" i="96"/>
  <c r="T62" i="96"/>
  <c r="V62" i="96" s="1"/>
  <c r="T63" i="96"/>
  <c r="V63" i="96" s="1"/>
  <c r="T64" i="96"/>
  <c r="V64" i="96" s="1"/>
  <c r="T65" i="96"/>
  <c r="V65" i="96"/>
  <c r="T66" i="96"/>
  <c r="V66" i="96" s="1"/>
  <c r="T67" i="96"/>
  <c r="V67" i="96" s="1"/>
  <c r="T68" i="96"/>
  <c r="V68" i="96" s="1"/>
  <c r="T69" i="96"/>
  <c r="V69" i="96"/>
  <c r="T70" i="96"/>
  <c r="V70" i="96" s="1"/>
  <c r="T71" i="96"/>
  <c r="V71" i="96" s="1"/>
  <c r="T72" i="96"/>
  <c r="V72" i="96" s="1"/>
  <c r="T73" i="96"/>
  <c r="V73" i="96"/>
  <c r="T74" i="96"/>
  <c r="V74" i="96" s="1"/>
  <c r="T75" i="96"/>
  <c r="V75" i="96" s="1"/>
  <c r="T76" i="96"/>
  <c r="V76" i="96" s="1"/>
  <c r="T77" i="96"/>
  <c r="V77" i="96"/>
  <c r="T78" i="96"/>
  <c r="V78" i="96" s="1"/>
  <c r="T79" i="96"/>
  <c r="V79" i="96" s="1"/>
  <c r="T80" i="96"/>
  <c r="V80" i="96" s="1"/>
  <c r="T81" i="96"/>
  <c r="V81" i="96"/>
  <c r="T82" i="96"/>
  <c r="V82" i="96" s="1"/>
  <c r="T83" i="96"/>
  <c r="V83" i="96" s="1"/>
  <c r="T84" i="96"/>
  <c r="V84" i="96" s="1"/>
  <c r="T85" i="96"/>
  <c r="V85" i="96"/>
  <c r="T86" i="96"/>
  <c r="V86" i="96" s="1"/>
  <c r="T87" i="96"/>
  <c r="V87" i="96" s="1"/>
  <c r="T88" i="96"/>
  <c r="V88" i="96" s="1"/>
  <c r="T89" i="96"/>
  <c r="V89" i="96" s="1"/>
  <c r="T90" i="96"/>
  <c r="V90" i="96" s="1"/>
  <c r="T91" i="96"/>
  <c r="V91" i="96" s="1"/>
  <c r="T92" i="96"/>
  <c r="V92" i="96" s="1"/>
  <c r="T93" i="96"/>
  <c r="V93" i="96" s="1"/>
  <c r="T94" i="96"/>
  <c r="V94" i="96" s="1"/>
  <c r="T95" i="96"/>
  <c r="V95" i="96" s="1"/>
  <c r="T97" i="96"/>
  <c r="V97" i="96" s="1"/>
  <c r="T98" i="96"/>
  <c r="V98" i="96" s="1"/>
  <c r="T99" i="96"/>
  <c r="V99" i="96" s="1"/>
  <c r="T100" i="96"/>
  <c r="V100" i="96" s="1"/>
  <c r="T101" i="96"/>
  <c r="V101" i="96" s="1"/>
  <c r="T102" i="96"/>
  <c r="V102" i="96" s="1"/>
  <c r="T103" i="96"/>
  <c r="V103" i="96" s="1"/>
  <c r="V104" i="96"/>
  <c r="V105" i="96"/>
  <c r="V106" i="96"/>
  <c r="V107" i="96"/>
  <c r="V108" i="96"/>
  <c r="T109" i="96"/>
  <c r="V109" i="96" s="1"/>
  <c r="T110" i="96"/>
  <c r="V110" i="96" s="1"/>
  <c r="T111" i="96"/>
  <c r="V111" i="96" s="1"/>
  <c r="T112" i="96"/>
  <c r="V112" i="96"/>
  <c r="T113" i="96"/>
  <c r="V113" i="96" s="1"/>
  <c r="T114" i="96"/>
  <c r="V114" i="96" s="1"/>
  <c r="T115" i="96"/>
  <c r="V115" i="96" s="1"/>
  <c r="T116" i="96"/>
  <c r="V116" i="96"/>
  <c r="T117" i="96"/>
  <c r="V117" i="96" s="1"/>
  <c r="T118" i="96"/>
  <c r="V118" i="96" s="1"/>
  <c r="T119" i="96"/>
  <c r="V119" i="96" s="1"/>
  <c r="T120" i="96"/>
  <c r="V120" i="96"/>
  <c r="T121" i="96"/>
  <c r="V121" i="96" s="1"/>
  <c r="T122" i="96"/>
  <c r="V122" i="96" s="1"/>
  <c r="T123" i="96"/>
  <c r="V123" i="96" s="1"/>
  <c r="T124" i="96"/>
  <c r="V124" i="96"/>
  <c r="T125" i="96"/>
  <c r="V125" i="96" s="1"/>
  <c r="T126" i="96"/>
  <c r="V126" i="96" s="1"/>
  <c r="T127" i="96"/>
  <c r="V127" i="96" s="1"/>
  <c r="T128" i="96"/>
  <c r="V128" i="96"/>
  <c r="T129" i="96"/>
  <c r="V129" i="96" s="1"/>
  <c r="T130" i="96"/>
  <c r="V130" i="96" s="1"/>
  <c r="T131" i="96"/>
  <c r="V131" i="96" s="1"/>
  <c r="T132" i="96"/>
  <c r="V132" i="96"/>
  <c r="T133" i="96"/>
  <c r="V133" i="96" s="1"/>
  <c r="T134" i="96"/>
  <c r="V134" i="96" s="1"/>
  <c r="T135" i="96"/>
  <c r="V135" i="96" s="1"/>
  <c r="T136" i="96"/>
  <c r="V136" i="96"/>
  <c r="T137" i="96"/>
  <c r="V137" i="96" s="1"/>
  <c r="B140" i="96"/>
  <c r="C140" i="96"/>
  <c r="D140" i="96"/>
  <c r="E140" i="96"/>
  <c r="F140" i="96"/>
  <c r="G140" i="96"/>
  <c r="H140" i="96"/>
  <c r="I140" i="96"/>
  <c r="J140" i="96"/>
  <c r="K140" i="96"/>
  <c r="L140" i="96"/>
  <c r="M140" i="96"/>
  <c r="N140" i="96"/>
  <c r="O140" i="96"/>
  <c r="P140" i="96"/>
  <c r="Q140" i="96"/>
  <c r="R140" i="96"/>
  <c r="S140" i="96"/>
  <c r="U140" i="96"/>
  <c r="T9" i="100"/>
  <c r="V9" i="100" s="1"/>
  <c r="T10" i="100"/>
  <c r="V10" i="100" s="1"/>
  <c r="T11" i="100"/>
  <c r="V11" i="100" s="1"/>
  <c r="T12" i="100"/>
  <c r="V12" i="100" s="1"/>
  <c r="T13" i="100"/>
  <c r="V13" i="100" s="1"/>
  <c r="T14" i="100"/>
  <c r="V14" i="100" s="1"/>
  <c r="T15" i="100"/>
  <c r="V15" i="100" s="1"/>
  <c r="T16" i="100"/>
  <c r="V16" i="100" s="1"/>
  <c r="T17" i="100"/>
  <c r="V17" i="100" s="1"/>
  <c r="T18" i="100"/>
  <c r="V18" i="100" s="1"/>
  <c r="T19" i="100"/>
  <c r="V19" i="100" s="1"/>
  <c r="T20" i="100"/>
  <c r="V20" i="100" s="1"/>
  <c r="T21" i="100"/>
  <c r="V21" i="100" s="1"/>
  <c r="T22" i="100"/>
  <c r="V22" i="100" s="1"/>
  <c r="T23" i="100"/>
  <c r="V23" i="100" s="1"/>
  <c r="T24" i="100"/>
  <c r="V24" i="100" s="1"/>
  <c r="T25" i="100"/>
  <c r="V25" i="100" s="1"/>
  <c r="T26" i="100"/>
  <c r="V26" i="100" s="1"/>
  <c r="T27" i="100"/>
  <c r="V27" i="100" s="1"/>
  <c r="T28" i="100"/>
  <c r="V28" i="100" s="1"/>
  <c r="T29" i="100"/>
  <c r="V29" i="100" s="1"/>
  <c r="T30" i="100"/>
  <c r="V30" i="100" s="1"/>
  <c r="T31" i="100"/>
  <c r="V31" i="100" s="1"/>
  <c r="T32" i="100"/>
  <c r="V32" i="100" s="1"/>
  <c r="T33" i="100"/>
  <c r="V33" i="100" s="1"/>
  <c r="T34" i="100"/>
  <c r="V34" i="100" s="1"/>
  <c r="T35" i="100"/>
  <c r="V35" i="100" s="1"/>
  <c r="T36" i="100"/>
  <c r="V36" i="100" s="1"/>
  <c r="T37" i="100"/>
  <c r="V37" i="100" s="1"/>
  <c r="T38" i="100"/>
  <c r="V38" i="100" s="1"/>
  <c r="T39" i="100"/>
  <c r="V39" i="100" s="1"/>
  <c r="T40" i="100"/>
  <c r="V40" i="100" s="1"/>
  <c r="T41" i="100"/>
  <c r="V41" i="100" s="1"/>
  <c r="T42" i="100"/>
  <c r="V42" i="100" s="1"/>
  <c r="T43" i="100"/>
  <c r="V43" i="100" s="1"/>
  <c r="T44" i="100"/>
  <c r="V44" i="100" s="1"/>
  <c r="T45" i="100"/>
  <c r="V45" i="100" s="1"/>
  <c r="T46" i="100"/>
  <c r="V46" i="100" s="1"/>
  <c r="T47" i="100"/>
  <c r="V47" i="100" s="1"/>
  <c r="T48" i="100"/>
  <c r="V48" i="100" s="1"/>
  <c r="T49" i="100"/>
  <c r="V49" i="100" s="1"/>
  <c r="T50" i="100"/>
  <c r="V50" i="100" s="1"/>
  <c r="T51" i="100"/>
  <c r="V51" i="100" s="1"/>
  <c r="T52" i="100"/>
  <c r="V52" i="100" s="1"/>
  <c r="T53" i="100"/>
  <c r="V53" i="100" s="1"/>
  <c r="T54" i="100"/>
  <c r="V54" i="100" s="1"/>
  <c r="T57" i="100"/>
  <c r="V57" i="100" s="1"/>
  <c r="T58" i="100"/>
  <c r="V58" i="100" s="1"/>
  <c r="T59" i="100"/>
  <c r="V59" i="100" s="1"/>
  <c r="T60" i="100"/>
  <c r="V60" i="100" s="1"/>
  <c r="T61" i="100"/>
  <c r="V61" i="100" s="1"/>
  <c r="T62" i="100"/>
  <c r="V62" i="100" s="1"/>
  <c r="T63" i="100"/>
  <c r="V63" i="100" s="1"/>
  <c r="T64" i="100"/>
  <c r="V64" i="100" s="1"/>
  <c r="T65" i="100"/>
  <c r="V65" i="100" s="1"/>
  <c r="T66" i="100"/>
  <c r="V66" i="100" s="1"/>
  <c r="T67" i="100"/>
  <c r="V67" i="100" s="1"/>
  <c r="T68" i="100"/>
  <c r="V68" i="100" s="1"/>
  <c r="T69" i="100"/>
  <c r="V69" i="100" s="1"/>
  <c r="T70" i="100"/>
  <c r="V70" i="100" s="1"/>
  <c r="T71" i="100"/>
  <c r="V71" i="100" s="1"/>
  <c r="T72" i="100"/>
  <c r="V72" i="100" s="1"/>
  <c r="T73" i="100"/>
  <c r="V73" i="100" s="1"/>
  <c r="T74" i="100"/>
  <c r="V74" i="100" s="1"/>
  <c r="T75" i="100"/>
  <c r="V75" i="100" s="1"/>
  <c r="T76" i="100"/>
  <c r="V76" i="100" s="1"/>
  <c r="T77" i="100"/>
  <c r="V77" i="100" s="1"/>
  <c r="T78" i="100"/>
  <c r="V78" i="100" s="1"/>
  <c r="T79" i="100"/>
  <c r="V79" i="100" s="1"/>
  <c r="T80" i="100"/>
  <c r="V80" i="100" s="1"/>
  <c r="T81" i="100"/>
  <c r="V81" i="100" s="1"/>
  <c r="T82" i="100"/>
  <c r="V82" i="100" s="1"/>
  <c r="T83" i="100"/>
  <c r="V83" i="100" s="1"/>
  <c r="T84" i="100"/>
  <c r="V84" i="100" s="1"/>
  <c r="T85" i="100"/>
  <c r="V85" i="100" s="1"/>
  <c r="T86" i="100"/>
  <c r="V86" i="100" s="1"/>
  <c r="T87" i="100"/>
  <c r="V87" i="100" s="1"/>
  <c r="T88" i="100"/>
  <c r="V88" i="100" s="1"/>
  <c r="T89" i="100"/>
  <c r="V89" i="100" s="1"/>
  <c r="T90" i="100"/>
  <c r="V90" i="100" s="1"/>
  <c r="T91" i="100"/>
  <c r="V91" i="100" s="1"/>
  <c r="T92" i="100"/>
  <c r="V92" i="100" s="1"/>
  <c r="T93" i="100"/>
  <c r="V93" i="100" s="1"/>
  <c r="T94" i="100"/>
  <c r="V94" i="100" s="1"/>
  <c r="T95" i="100"/>
  <c r="V95" i="100" s="1"/>
  <c r="T96" i="100"/>
  <c r="V96" i="100" s="1"/>
  <c r="T97" i="100"/>
  <c r="V97" i="100" s="1"/>
  <c r="T98" i="100"/>
  <c r="V98" i="100" s="1"/>
  <c r="T99" i="100"/>
  <c r="V99" i="100" s="1"/>
  <c r="T100" i="100"/>
  <c r="V100" i="100" s="1"/>
  <c r="T101" i="100"/>
  <c r="V101" i="100" s="1"/>
  <c r="T102" i="100"/>
  <c r="V102" i="100" s="1"/>
  <c r="T103" i="100"/>
  <c r="V103" i="100" s="1"/>
  <c r="T104" i="100"/>
  <c r="V104" i="100" s="1"/>
  <c r="T105" i="100"/>
  <c r="V105" i="100" s="1"/>
  <c r="V106" i="100"/>
  <c r="V107" i="100"/>
  <c r="V108" i="100"/>
  <c r="T109" i="100"/>
  <c r="V109" i="100"/>
  <c r="T110" i="100"/>
  <c r="V110" i="100" s="1"/>
  <c r="T111" i="100"/>
  <c r="V111" i="100"/>
  <c r="T112" i="100"/>
  <c r="V112" i="100" s="1"/>
  <c r="T113" i="100"/>
  <c r="V113" i="100"/>
  <c r="T114" i="100"/>
  <c r="V114" i="100" s="1"/>
  <c r="T115" i="100"/>
  <c r="V115" i="100"/>
  <c r="T116" i="100"/>
  <c r="V116" i="100" s="1"/>
  <c r="T117" i="100"/>
  <c r="V117" i="100"/>
  <c r="T118" i="100"/>
  <c r="V118" i="100" s="1"/>
  <c r="T119" i="100"/>
  <c r="V119" i="100"/>
  <c r="T120" i="100"/>
  <c r="V120" i="100" s="1"/>
  <c r="T33" i="112"/>
  <c r="V33" i="112"/>
  <c r="T34" i="112"/>
  <c r="V34" i="112" s="1"/>
  <c r="T35" i="112"/>
  <c r="V35" i="112"/>
  <c r="T36" i="112"/>
  <c r="V36" i="112" s="1"/>
  <c r="T37" i="112"/>
  <c r="V37" i="112"/>
  <c r="T38" i="112"/>
  <c r="V38" i="112" s="1"/>
  <c r="T39" i="112"/>
  <c r="V39" i="112"/>
  <c r="T40" i="112"/>
  <c r="V40" i="112" s="1"/>
  <c r="T41" i="112"/>
  <c r="V41" i="112"/>
  <c r="T42" i="112"/>
  <c r="V42" i="112" s="1"/>
  <c r="T43" i="112"/>
  <c r="V43" i="112"/>
  <c r="T44" i="112"/>
  <c r="V44" i="112" s="1"/>
  <c r="T45" i="112"/>
  <c r="V45" i="112"/>
  <c r="T46" i="112"/>
  <c r="V46" i="112" s="1"/>
  <c r="T47" i="112"/>
  <c r="V47" i="112"/>
  <c r="T48" i="112"/>
  <c r="V48" i="112" s="1"/>
  <c r="T49" i="112"/>
  <c r="V49" i="112"/>
  <c r="T50" i="112"/>
  <c r="V50" i="112" s="1"/>
  <c r="T51" i="112"/>
  <c r="V51" i="112"/>
  <c r="T52" i="112"/>
  <c r="V52" i="112" s="1"/>
  <c r="T53" i="112"/>
  <c r="V53" i="112"/>
  <c r="T54" i="112"/>
  <c r="V54" i="112" s="1"/>
  <c r="T55" i="112"/>
  <c r="V55" i="112"/>
  <c r="T56" i="112"/>
  <c r="V56" i="112" s="1"/>
  <c r="T57" i="112"/>
  <c r="V57" i="112"/>
  <c r="T58" i="112"/>
  <c r="V58" i="112" s="1"/>
  <c r="T59" i="112"/>
  <c r="V59" i="112"/>
  <c r="T60" i="112"/>
  <c r="V60" i="112" s="1"/>
  <c r="T61" i="112"/>
  <c r="V61" i="112"/>
  <c r="T62" i="112"/>
  <c r="V62" i="112" s="1"/>
  <c r="T63" i="112"/>
  <c r="V63" i="112"/>
  <c r="T64" i="112"/>
  <c r="V64" i="112" s="1"/>
  <c r="T65" i="112"/>
  <c r="V65" i="112"/>
  <c r="T66" i="112"/>
  <c r="V66" i="112" s="1"/>
  <c r="T67" i="112"/>
  <c r="V67" i="112"/>
  <c r="T68" i="112"/>
  <c r="V68" i="112" s="1"/>
  <c r="T69" i="112"/>
  <c r="V69" i="112"/>
  <c r="T70" i="112"/>
  <c r="V70" i="112" s="1"/>
  <c r="T71" i="112"/>
  <c r="V71" i="112"/>
  <c r="T72" i="112"/>
  <c r="V72" i="112" s="1"/>
  <c r="T73" i="112"/>
  <c r="V73" i="112"/>
  <c r="T74" i="112"/>
  <c r="V74" i="112" s="1"/>
  <c r="T75" i="112"/>
  <c r="V75" i="112"/>
  <c r="T76" i="112"/>
  <c r="V76" i="112" s="1"/>
  <c r="T77" i="112"/>
  <c r="V77" i="112"/>
  <c r="T78" i="112"/>
  <c r="V78" i="112" s="1"/>
  <c r="T79" i="112"/>
  <c r="V79" i="112"/>
  <c r="T80" i="112"/>
  <c r="V80" i="112" s="1"/>
  <c r="T81" i="112"/>
  <c r="V81" i="112"/>
  <c r="T82" i="112"/>
  <c r="V82" i="112" s="1"/>
  <c r="T83" i="112"/>
  <c r="V83" i="112"/>
  <c r="T84" i="112"/>
  <c r="V84" i="112" s="1"/>
  <c r="T86" i="112"/>
  <c r="V86" i="112"/>
  <c r="T87" i="112"/>
  <c r="V87" i="112" s="1"/>
  <c r="T88" i="112"/>
  <c r="V88" i="112"/>
  <c r="T89" i="112"/>
  <c r="V89" i="112" s="1"/>
  <c r="T90" i="112"/>
  <c r="V90" i="112"/>
  <c r="T91" i="112"/>
  <c r="V91" i="112" s="1"/>
  <c r="T92" i="112"/>
  <c r="V92" i="112"/>
  <c r="T93" i="112"/>
  <c r="V93" i="112" s="1"/>
  <c r="T94" i="112"/>
  <c r="V94" i="112"/>
  <c r="T95" i="112"/>
  <c r="V95" i="112" s="1"/>
  <c r="T96" i="112"/>
  <c r="V96" i="112"/>
  <c r="T97" i="112"/>
  <c r="V97" i="112" s="1"/>
  <c r="T98" i="112"/>
  <c r="V98" i="112"/>
  <c r="T99" i="112"/>
  <c r="V99" i="112" s="1"/>
  <c r="T100" i="112"/>
  <c r="V100" i="112"/>
  <c r="T101" i="112"/>
  <c r="V101" i="112" s="1"/>
  <c r="T102" i="112"/>
  <c r="V102" i="112"/>
  <c r="T103" i="112"/>
  <c r="V103" i="112" s="1"/>
  <c r="T104" i="112"/>
  <c r="V104" i="112"/>
  <c r="T105" i="112"/>
  <c r="V105" i="112" s="1"/>
  <c r="T106" i="112"/>
  <c r="V106" i="112"/>
  <c r="T107" i="112"/>
  <c r="V107" i="112" s="1"/>
  <c r="T108" i="112"/>
  <c r="V108" i="112"/>
  <c r="T109" i="112"/>
  <c r="V109" i="112" s="1"/>
  <c r="T110" i="112"/>
  <c r="V110" i="112"/>
  <c r="T111" i="112"/>
  <c r="V111" i="112" s="1"/>
  <c r="T112" i="112"/>
  <c r="V112" i="112"/>
  <c r="T113" i="112"/>
  <c r="V113" i="112" s="1"/>
  <c r="T114" i="112"/>
  <c r="V114" i="112"/>
  <c r="T115" i="112"/>
  <c r="V115" i="112" s="1"/>
  <c r="T116" i="112"/>
  <c r="V116" i="112"/>
  <c r="T117" i="112"/>
  <c r="V117" i="112"/>
  <c r="T118" i="112"/>
  <c r="V118" i="112"/>
  <c r="T119" i="112"/>
  <c r="V119" i="112"/>
  <c r="T120" i="112"/>
  <c r="V120" i="112"/>
  <c r="T121" i="112"/>
  <c r="V121" i="112" s="1"/>
  <c r="T122" i="112"/>
  <c r="V122" i="112"/>
  <c r="V123" i="112"/>
  <c r="T127" i="112"/>
  <c r="V127" i="112" s="1"/>
  <c r="T128" i="112"/>
  <c r="V128" i="112" s="1"/>
  <c r="T129" i="112"/>
  <c r="V129" i="112" s="1"/>
  <c r="V130" i="112"/>
  <c r="T131" i="112"/>
  <c r="V131" i="112" s="1"/>
  <c r="T132" i="112"/>
  <c r="V132" i="112" s="1"/>
  <c r="T133" i="112"/>
  <c r="V133" i="112" s="1"/>
  <c r="T134" i="112"/>
  <c r="V134" i="112"/>
  <c r="T135" i="112"/>
  <c r="V135" i="112" s="1"/>
  <c r="T136" i="112"/>
  <c r="V136" i="112" s="1"/>
  <c r="T137" i="112"/>
  <c r="V137" i="112" s="1"/>
  <c r="T138" i="112"/>
  <c r="V138" i="112"/>
  <c r="T139" i="112"/>
  <c r="V139" i="112" s="1"/>
  <c r="T140" i="112"/>
  <c r="V140" i="112" s="1"/>
  <c r="T141" i="112"/>
  <c r="V141" i="112" s="1"/>
  <c r="T142" i="112"/>
  <c r="V142" i="112"/>
  <c r="T143" i="112"/>
  <c r="V143" i="112" s="1"/>
  <c r="T144" i="112"/>
  <c r="V144" i="112" s="1"/>
  <c r="T145" i="112"/>
  <c r="V145" i="112" s="1"/>
  <c r="T146" i="112"/>
  <c r="V146" i="112"/>
  <c r="T147" i="112"/>
  <c r="V147" i="112" s="1"/>
  <c r="T148" i="112"/>
  <c r="V148" i="112" s="1"/>
  <c r="T149" i="112"/>
  <c r="V149" i="112" s="1"/>
  <c r="T150" i="112"/>
  <c r="V150" i="112"/>
  <c r="T151" i="112"/>
  <c r="V151" i="112" s="1"/>
  <c r="T152" i="112"/>
  <c r="V152" i="112" s="1"/>
  <c r="T153" i="112"/>
  <c r="V153" i="112" s="1"/>
  <c r="T154" i="112"/>
  <c r="V154" i="112"/>
  <c r="T155" i="112"/>
  <c r="V155" i="112" s="1"/>
  <c r="T156" i="112"/>
  <c r="V156" i="112" s="1"/>
  <c r="T157" i="112"/>
  <c r="V157" i="112" s="1"/>
  <c r="T9" i="114"/>
  <c r="V9" i="114"/>
  <c r="T10" i="114"/>
  <c r="V10" i="114" s="1"/>
  <c r="T11" i="114"/>
  <c r="T12" i="114"/>
  <c r="V12" i="114" s="1"/>
  <c r="T13" i="114"/>
  <c r="V13" i="114"/>
  <c r="T14" i="114"/>
  <c r="V14" i="114" s="1"/>
  <c r="T15" i="114"/>
  <c r="V15" i="114" s="1"/>
  <c r="T16" i="114"/>
  <c r="V16" i="114" s="1"/>
  <c r="T17" i="114"/>
  <c r="V17" i="114"/>
  <c r="T18" i="114"/>
  <c r="V18" i="114" s="1"/>
  <c r="T19" i="114"/>
  <c r="V19" i="114" s="1"/>
  <c r="T20" i="114"/>
  <c r="V20" i="114" s="1"/>
  <c r="T21" i="114"/>
  <c r="V21" i="114"/>
  <c r="T22" i="114"/>
  <c r="V22" i="114" s="1"/>
  <c r="T23" i="114"/>
  <c r="V23" i="114" s="1"/>
  <c r="T24" i="114"/>
  <c r="V24" i="114" s="1"/>
  <c r="T25" i="114"/>
  <c r="V25" i="114"/>
  <c r="T26" i="114"/>
  <c r="V26" i="114" s="1"/>
  <c r="T27" i="114"/>
  <c r="V27" i="114" s="1"/>
  <c r="T28" i="114"/>
  <c r="V28" i="114" s="1"/>
  <c r="T29" i="114"/>
  <c r="V29" i="114"/>
  <c r="T30" i="114"/>
  <c r="V30" i="114" s="1"/>
  <c r="T31" i="114"/>
  <c r="V31" i="114" s="1"/>
  <c r="T32" i="114"/>
  <c r="V32" i="114" s="1"/>
  <c r="T33" i="114"/>
  <c r="V33" i="114"/>
  <c r="T34" i="114"/>
  <c r="V34" i="114" s="1"/>
  <c r="T35" i="114"/>
  <c r="V35" i="114" s="1"/>
  <c r="T36" i="114"/>
  <c r="V36" i="114" s="1"/>
  <c r="T37" i="114"/>
  <c r="V37" i="114"/>
  <c r="T38" i="114"/>
  <c r="V38" i="114" s="1"/>
  <c r="T39" i="114"/>
  <c r="V39" i="114" s="1"/>
  <c r="T40" i="114"/>
  <c r="V40" i="114" s="1"/>
  <c r="T41" i="114"/>
  <c r="V41" i="114"/>
  <c r="T42" i="114"/>
  <c r="V42" i="114" s="1"/>
  <c r="T43" i="114"/>
  <c r="V43" i="114" s="1"/>
  <c r="T44" i="114"/>
  <c r="V44" i="114" s="1"/>
  <c r="T45" i="114"/>
  <c r="V45" i="114"/>
  <c r="T46" i="114"/>
  <c r="V46" i="114" s="1"/>
  <c r="T47" i="114"/>
  <c r="V47" i="114" s="1"/>
  <c r="T48" i="114"/>
  <c r="V48" i="114" s="1"/>
  <c r="T49" i="114"/>
  <c r="V49" i="114"/>
  <c r="T50" i="114"/>
  <c r="V50" i="114" s="1"/>
  <c r="T51" i="114"/>
  <c r="V51" i="114" s="1"/>
  <c r="T52" i="114"/>
  <c r="V52" i="114" s="1"/>
  <c r="T53" i="114"/>
  <c r="V53" i="114"/>
  <c r="T54" i="114"/>
  <c r="V54" i="114" s="1"/>
  <c r="T55" i="114"/>
  <c r="V55" i="114" s="1"/>
  <c r="T56" i="114"/>
  <c r="V56" i="114" s="1"/>
  <c r="T57" i="114"/>
  <c r="V57" i="114"/>
  <c r="T58" i="114"/>
  <c r="V58" i="114" s="1"/>
  <c r="T59" i="114"/>
  <c r="V59" i="114" s="1"/>
  <c r="T60" i="114"/>
  <c r="V60" i="114" s="1"/>
  <c r="T61" i="114"/>
  <c r="V61" i="114"/>
  <c r="T62" i="114"/>
  <c r="V62" i="114" s="1"/>
  <c r="T63" i="114"/>
  <c r="V63" i="114" s="1"/>
  <c r="T64" i="114"/>
  <c r="V64" i="114" s="1"/>
  <c r="T65" i="114"/>
  <c r="V65" i="114"/>
  <c r="T66" i="114"/>
  <c r="V66" i="114" s="1"/>
  <c r="T67" i="114"/>
  <c r="V67" i="114" s="1"/>
  <c r="T68" i="114"/>
  <c r="V68" i="114" s="1"/>
  <c r="T69" i="114"/>
  <c r="V69" i="114"/>
  <c r="T70" i="114"/>
  <c r="V70" i="114" s="1"/>
  <c r="T71" i="114"/>
  <c r="V71" i="114" s="1"/>
  <c r="T72" i="114"/>
  <c r="V72" i="114" s="1"/>
  <c r="T73" i="114"/>
  <c r="V73" i="114"/>
  <c r="T74" i="114"/>
  <c r="V74" i="114" s="1"/>
  <c r="T75" i="114"/>
  <c r="V75" i="114" s="1"/>
  <c r="T76" i="114"/>
  <c r="V76" i="114" s="1"/>
  <c r="T77" i="114"/>
  <c r="V77" i="114"/>
  <c r="T78" i="114"/>
  <c r="V78" i="114" s="1"/>
  <c r="T79" i="114"/>
  <c r="V79" i="114" s="1"/>
  <c r="T80" i="114"/>
  <c r="V80" i="114" s="1"/>
  <c r="T81" i="114"/>
  <c r="V81" i="114"/>
  <c r="T82" i="114"/>
  <c r="V82" i="114" s="1"/>
  <c r="T83" i="114"/>
  <c r="V83" i="114" s="1"/>
  <c r="T84" i="114"/>
  <c r="V84" i="114" s="1"/>
  <c r="T85" i="114"/>
  <c r="V85" i="114"/>
  <c r="T86" i="114"/>
  <c r="V86" i="114" s="1"/>
  <c r="T87" i="114"/>
  <c r="V87" i="114" s="1"/>
  <c r="T88" i="114"/>
  <c r="V88" i="114" s="1"/>
  <c r="T89" i="114"/>
  <c r="V89" i="114"/>
  <c r="T90" i="114"/>
  <c r="V90" i="114" s="1"/>
  <c r="T91" i="114"/>
  <c r="V91" i="114" s="1"/>
  <c r="T92" i="114"/>
  <c r="V92" i="114" s="1"/>
  <c r="T93" i="114"/>
  <c r="V93" i="114"/>
  <c r="T94" i="114"/>
  <c r="V94" i="114" s="1"/>
  <c r="T95" i="114"/>
  <c r="V95" i="114" s="1"/>
  <c r="T96" i="114"/>
  <c r="V96" i="114" s="1"/>
  <c r="T97" i="114"/>
  <c r="V97" i="114"/>
  <c r="T98" i="114"/>
  <c r="V98" i="114" s="1"/>
  <c r="T99" i="114"/>
  <c r="V99" i="114" s="1"/>
  <c r="T100" i="114"/>
  <c r="V100" i="114" s="1"/>
  <c r="T101" i="114"/>
  <c r="V101" i="114"/>
  <c r="T102" i="114"/>
  <c r="V102" i="114" s="1"/>
  <c r="T103" i="114"/>
  <c r="V103" i="114" s="1"/>
  <c r="T104" i="114"/>
  <c r="V104" i="114" s="1"/>
  <c r="T105" i="114"/>
  <c r="V105" i="114"/>
  <c r="T106" i="114"/>
  <c r="V106" i="114" s="1"/>
  <c r="T107" i="114"/>
  <c r="V107" i="114" s="1"/>
  <c r="T108" i="114"/>
  <c r="V108" i="114" s="1"/>
  <c r="T109" i="114"/>
  <c r="V109" i="114"/>
  <c r="T110" i="114"/>
  <c r="V110" i="114" s="1"/>
  <c r="T111" i="114"/>
  <c r="V111" i="114" s="1"/>
  <c r="T112" i="114"/>
  <c r="V112" i="114" s="1"/>
  <c r="T113" i="114"/>
  <c r="V113" i="114"/>
  <c r="T114" i="114"/>
  <c r="V114" i="114" s="1"/>
  <c r="T115" i="114"/>
  <c r="V115" i="114" s="1"/>
  <c r="T116" i="114"/>
  <c r="V116" i="114" s="1"/>
  <c r="V117" i="114"/>
  <c r="V118" i="114"/>
  <c r="V119" i="114"/>
  <c r="T120" i="114"/>
  <c r="V120" i="114" s="1"/>
  <c r="T121" i="114"/>
  <c r="V121" i="114" s="1"/>
  <c r="T122" i="114"/>
  <c r="V122" i="114" s="1"/>
  <c r="T123" i="114"/>
  <c r="V123" i="114" s="1"/>
  <c r="T127" i="114"/>
  <c r="V127" i="114" s="1"/>
  <c r="T128" i="114"/>
  <c r="V128" i="114" s="1"/>
  <c r="T129" i="114"/>
  <c r="V129" i="114" s="1"/>
  <c r="T130" i="114"/>
  <c r="V130" i="114" s="1"/>
  <c r="T131" i="114"/>
  <c r="V131" i="114" s="1"/>
  <c r="T132" i="114"/>
  <c r="V132" i="114" s="1"/>
  <c r="T133" i="114"/>
  <c r="V133" i="114" s="1"/>
  <c r="T134" i="114"/>
  <c r="V134" i="114" s="1"/>
  <c r="T135" i="114"/>
  <c r="V135" i="114" s="1"/>
  <c r="T136" i="114"/>
  <c r="V136" i="114" s="1"/>
  <c r="T137" i="114"/>
  <c r="V137" i="114" s="1"/>
  <c r="T138" i="114"/>
  <c r="V138" i="114" s="1"/>
  <c r="T139" i="114"/>
  <c r="V139" i="114" s="1"/>
  <c r="T140" i="114"/>
  <c r="V140" i="114" s="1"/>
  <c r="T141" i="114"/>
  <c r="V141" i="114" s="1"/>
  <c r="T142" i="114"/>
  <c r="V142" i="114" s="1"/>
  <c r="T143" i="114"/>
  <c r="V143" i="114" s="1"/>
  <c r="T144" i="114"/>
  <c r="V144" i="114" s="1"/>
  <c r="T145" i="114"/>
  <c r="V145" i="114" s="1"/>
  <c r="T146" i="114"/>
  <c r="V146" i="114" s="1"/>
  <c r="T147" i="114"/>
  <c r="V147" i="114" s="1"/>
  <c r="T148" i="114"/>
  <c r="V148" i="114" s="1"/>
  <c r="T149" i="114"/>
  <c r="V149" i="114" s="1"/>
  <c r="T150" i="114"/>
  <c r="V150" i="114" s="1"/>
  <c r="T151" i="114"/>
  <c r="V151" i="114" s="1"/>
  <c r="T152" i="114"/>
  <c r="V152" i="114" s="1"/>
  <c r="B155" i="114"/>
  <c r="C155" i="114"/>
  <c r="D155" i="114"/>
  <c r="E155" i="114"/>
  <c r="F155" i="114"/>
  <c r="G155" i="114"/>
  <c r="H155" i="114"/>
  <c r="I155" i="114"/>
  <c r="J155" i="114"/>
  <c r="K155" i="114"/>
  <c r="L155" i="114"/>
  <c r="M155" i="114"/>
  <c r="N155" i="114"/>
  <c r="O155" i="114"/>
  <c r="P155" i="114"/>
  <c r="Q155" i="114"/>
  <c r="R155" i="114"/>
  <c r="S155" i="114"/>
  <c r="U155" i="114"/>
  <c r="V11" i="114" l="1"/>
  <c r="T155" i="114"/>
  <c r="V138" i="96"/>
  <c r="V15" i="16"/>
  <c r="T155" i="16"/>
  <c r="T140" i="93"/>
  <c r="V9" i="10"/>
  <c r="V150" i="10" s="1"/>
  <c r="T140" i="10"/>
  <c r="T140" i="96"/>
  <c r="T140" i="78"/>
  <c r="T141" i="8"/>
  <c r="V143" i="8"/>
  <c r="T144" i="13"/>
  <c r="T155" i="15"/>
  <c r="V10" i="15"/>
  <c r="V113" i="29"/>
  <c r="W113" i="29" s="1"/>
  <c r="T156" i="29"/>
  <c r="V12" i="7"/>
  <c r="V141" i="7" s="1"/>
  <c r="V11" i="8"/>
  <c r="T155" i="19"/>
  <c r="V46" i="33"/>
  <c r="V155" i="33" s="1"/>
  <c r="T155" i="33"/>
  <c r="K15" i="80"/>
  <c r="N21" i="80"/>
  <c r="V11" i="11"/>
  <c r="T140" i="11"/>
  <c r="T140" i="12"/>
  <c r="V11" i="12"/>
  <c r="V150" i="12" s="1"/>
  <c r="T155" i="17"/>
  <c r="V11" i="21"/>
  <c r="T155" i="21"/>
  <c r="V11" i="26"/>
  <c r="V155" i="26" s="1"/>
  <c r="T155" i="26"/>
  <c r="Q50" i="1"/>
  <c r="U50" i="1"/>
  <c r="V60" i="30"/>
  <c r="V166" i="30" s="1"/>
  <c r="T156" i="30"/>
  <c r="Q91" i="1"/>
  <c r="U91" i="1"/>
  <c r="Q74" i="1"/>
  <c r="U74" i="1"/>
  <c r="Q66" i="1"/>
  <c r="U66" i="1"/>
  <c r="Q58" i="1"/>
  <c r="U58" i="1"/>
  <c r="T155" i="22"/>
  <c r="V10" i="22"/>
  <c r="Q118" i="1"/>
  <c r="U118" i="1"/>
  <c r="Q100" i="1"/>
  <c r="U100" i="1"/>
  <c r="V10" i="18"/>
  <c r="V155" i="18" s="1"/>
  <c r="T155" i="18"/>
  <c r="V11" i="34"/>
  <c r="T155" i="34"/>
  <c r="V155" i="34" s="1"/>
  <c r="V165" i="2"/>
  <c r="Q96" i="1"/>
  <c r="U96" i="1"/>
  <c r="K71" i="80"/>
  <c r="N77" i="80"/>
  <c r="T155" i="2"/>
  <c r="T155" i="24"/>
  <c r="V9" i="32"/>
  <c r="T155" i="32"/>
  <c r="V155" i="2"/>
  <c r="Q86" i="1"/>
  <c r="U86" i="1"/>
  <c r="Q55" i="1"/>
  <c r="U55" i="1"/>
  <c r="T156" i="31"/>
  <c r="V156" i="31" s="1"/>
  <c r="V10" i="31"/>
  <c r="Q82" i="1"/>
  <c r="U82" i="1"/>
  <c r="U37" i="1"/>
  <c r="Q37" i="1"/>
  <c r="K7" i="80"/>
  <c r="N14" i="80"/>
  <c r="N105" i="80"/>
  <c r="Q90" i="1"/>
  <c r="U90" i="1"/>
  <c r="T155" i="28"/>
  <c r="U83" i="1"/>
  <c r="Q78" i="1"/>
  <c r="U78" i="1"/>
  <c r="Q70" i="1"/>
  <c r="U70" i="1"/>
  <c r="Q62" i="1"/>
  <c r="U62" i="1"/>
  <c r="U110" i="1"/>
  <c r="U89" i="1"/>
  <c r="U85" i="1"/>
  <c r="U81" i="1"/>
  <c r="U40" i="1"/>
  <c r="U123" i="1"/>
  <c r="U104" i="1"/>
  <c r="N91" i="80"/>
  <c r="N35" i="80"/>
  <c r="T106" i="83"/>
  <c r="V140" i="93"/>
  <c r="V140" i="78"/>
  <c r="V138" i="78"/>
  <c r="V154" i="36"/>
  <c r="V155" i="14"/>
  <c r="T140" i="35"/>
  <c r="V140" i="35"/>
  <c r="V150" i="5"/>
  <c r="V143" i="11"/>
  <c r="V147" i="13"/>
  <c r="V165" i="14"/>
  <c r="V155" i="15"/>
  <c r="V155" i="20"/>
  <c r="V155" i="21"/>
  <c r="V155" i="22"/>
  <c r="V165" i="22"/>
  <c r="T144" i="36"/>
  <c r="T140" i="5"/>
  <c r="T142" i="9"/>
  <c r="V155" i="16"/>
  <c r="V165" i="17"/>
  <c r="V155" i="24"/>
  <c r="V165" i="20"/>
  <c r="T155" i="23"/>
  <c r="V165" i="23"/>
  <c r="V165" i="24"/>
  <c r="V155" i="25"/>
  <c r="V165" i="25"/>
  <c r="T155" i="25"/>
  <c r="W24" i="28"/>
  <c r="W155" i="28" s="1"/>
  <c r="V155" i="28"/>
  <c r="W12" i="29"/>
  <c r="W156" i="29" s="1"/>
  <c r="V156" i="29"/>
  <c r="V166" i="29"/>
  <c r="V166" i="31"/>
  <c r="V155" i="32"/>
  <c r="V165" i="32" s="1"/>
  <c r="V165" i="34"/>
  <c r="L129" i="1"/>
  <c r="U119" i="1"/>
  <c r="U117" i="1"/>
  <c r="U103" i="1"/>
  <c r="U101" i="1"/>
  <c r="U99" i="1"/>
  <c r="U97" i="1"/>
  <c r="U95" i="1"/>
  <c r="U93" i="1"/>
  <c r="U54" i="1"/>
  <c r="U38" i="1"/>
  <c r="N112" i="80"/>
  <c r="N98" i="80"/>
  <c r="N84" i="80"/>
  <c r="N70" i="80"/>
  <c r="N56" i="80"/>
  <c r="N42" i="80"/>
  <c r="N28" i="80"/>
  <c r="U120" i="1"/>
  <c r="U116" i="1"/>
  <c r="U111" i="1"/>
  <c r="Q122" i="1"/>
  <c r="Q121" i="1"/>
  <c r="Q115" i="1"/>
  <c r="Q114" i="1"/>
  <c r="Q113" i="1"/>
  <c r="W143" i="28"/>
  <c r="V165" i="28"/>
  <c r="V165" i="33" l="1"/>
  <c r="V156" i="30"/>
</calcChain>
</file>

<file path=xl/sharedStrings.xml><?xml version="1.0" encoding="utf-8"?>
<sst xmlns="http://schemas.openxmlformats.org/spreadsheetml/2006/main" count="6528" uniqueCount="240">
  <si>
    <t>Daily Average</t>
  </si>
  <si>
    <t>South Fargo (10)</t>
  </si>
  <si>
    <t>North Fargo (7)</t>
  </si>
  <si>
    <t>West Fargo (5)</t>
  </si>
  <si>
    <t>Evening Adulticiding</t>
  </si>
  <si>
    <t>Fargo Average</t>
  </si>
  <si>
    <t>2010 City Females Average</t>
  </si>
  <si>
    <t>2010 Males Average</t>
  </si>
  <si>
    <t>2009 City Average</t>
  </si>
  <si>
    <t>2009 City Average Males</t>
  </si>
  <si>
    <t>2008 City Average</t>
  </si>
  <si>
    <t>2007 City Average</t>
  </si>
  <si>
    <t>2006 City Average</t>
  </si>
  <si>
    <t>2007 County Average</t>
  </si>
  <si>
    <t>2008 County Average</t>
  </si>
  <si>
    <t>2009 County Average</t>
  </si>
  <si>
    <t>2010 County Average</t>
  </si>
  <si>
    <t>Male &amp; Female Ave.</t>
  </si>
  <si>
    <t>48..2</t>
  </si>
  <si>
    <t>Date</t>
  </si>
  <si>
    <t>Rural Total</t>
  </si>
  <si>
    <t>Metro Total</t>
  </si>
  <si>
    <t>County Total</t>
  </si>
  <si>
    <t>Tarsalis Count Total</t>
  </si>
  <si>
    <t>Percentage</t>
  </si>
  <si>
    <t>Weekly Subtotal</t>
  </si>
  <si>
    <t>Week</t>
  </si>
  <si>
    <t xml:space="preserve"> </t>
  </si>
  <si>
    <t>City Count Total</t>
  </si>
  <si>
    <t xml:space="preserve">  </t>
  </si>
  <si>
    <t>City Total Minus Tarsalis</t>
  </si>
  <si>
    <t>Percent Tarsalis Metro</t>
  </si>
  <si>
    <t>NA</t>
  </si>
  <si>
    <t xml:space="preserve">Total </t>
  </si>
  <si>
    <t>Trap 1</t>
  </si>
  <si>
    <t>Trap Information</t>
  </si>
  <si>
    <t xml:space="preserve">Edgewood Golf Course </t>
  </si>
  <si>
    <t>Roger Gress 701-232-2824</t>
  </si>
  <si>
    <t>North Elm St.</t>
  </si>
  <si>
    <t xml:space="preserve">Fargo, ND </t>
  </si>
  <si>
    <t>Section B - 2B</t>
  </si>
  <si>
    <t>Aedes Species</t>
  </si>
  <si>
    <t>Culex Species</t>
  </si>
  <si>
    <t>Culiseta Species</t>
  </si>
  <si>
    <t>Misc. Species</t>
  </si>
  <si>
    <t>Female Total</t>
  </si>
  <si>
    <t>males</t>
  </si>
  <si>
    <t>Total Both</t>
  </si>
  <si>
    <t>vexan</t>
  </si>
  <si>
    <t>dorsalis</t>
  </si>
  <si>
    <t>spenceii</t>
  </si>
  <si>
    <t>nigromaculis</t>
  </si>
  <si>
    <t>flavescens</t>
  </si>
  <si>
    <t>trivittatus</t>
  </si>
  <si>
    <t>unidentified</t>
  </si>
  <si>
    <t>tarsalis</t>
  </si>
  <si>
    <t>pipiens</t>
  </si>
  <si>
    <t>territans</t>
  </si>
  <si>
    <t>restuans</t>
  </si>
  <si>
    <t>salinarius</t>
  </si>
  <si>
    <t>inornata</t>
  </si>
  <si>
    <t>morsitans</t>
  </si>
  <si>
    <t>Perturbans</t>
  </si>
  <si>
    <t>Anopheles</t>
  </si>
  <si>
    <t>apicalis</t>
  </si>
  <si>
    <t>Mansonia perterbans</t>
  </si>
  <si>
    <t>totals</t>
  </si>
  <si>
    <t>Trap 2</t>
  </si>
  <si>
    <t>Trap information</t>
  </si>
  <si>
    <t>1108 41st Ave. N.</t>
  </si>
  <si>
    <t>Donald and Maureen Woodbury 701-729-7028</t>
  </si>
  <si>
    <t>Fargo, ND</t>
  </si>
  <si>
    <t>Trap 3</t>
  </si>
  <si>
    <t>101 22nd Av. N</t>
  </si>
  <si>
    <t>Virginia Lepage 701-232-2824</t>
  </si>
  <si>
    <t>Fargo, ND 58102</t>
  </si>
  <si>
    <t>Males</t>
  </si>
  <si>
    <t>Trap 4</t>
  </si>
  <si>
    <t>1319 12th St. N</t>
  </si>
  <si>
    <t>Harley Swanson 701-232-8587</t>
  </si>
  <si>
    <t>Section C - 2B</t>
  </si>
  <si>
    <t>.</t>
  </si>
  <si>
    <t>Trap 5</t>
  </si>
  <si>
    <t>1602 43rd St. NW</t>
  </si>
  <si>
    <t>701-277-7225</t>
  </si>
  <si>
    <t>Section D - 1B</t>
  </si>
  <si>
    <t>canadisis</t>
  </si>
  <si>
    <t>perturbans</t>
  </si>
  <si>
    <t>Trap 6</t>
  </si>
  <si>
    <t>1029 29th St. N</t>
  </si>
  <si>
    <t>Bill Geatz 701-239-4136</t>
  </si>
  <si>
    <t>Fargo, ND 58102-3156</t>
  </si>
  <si>
    <t>Section E - 4A</t>
  </si>
  <si>
    <t>Trap 7</t>
  </si>
  <si>
    <t>Oak Grove Park</t>
  </si>
  <si>
    <t>Fargo, ND 58102-3837</t>
  </si>
  <si>
    <t>Section F - 4A</t>
  </si>
  <si>
    <t>perturban</t>
  </si>
  <si>
    <t>graph</t>
  </si>
  <si>
    <t xml:space="preserve">NA </t>
  </si>
  <si>
    <t>Trap 8</t>
  </si>
  <si>
    <t>279 Prairiewood Dr. SW</t>
  </si>
  <si>
    <t>John and Virginia Westberg 701-237-4999</t>
  </si>
  <si>
    <t>Fargo, ND 58103-4625</t>
  </si>
  <si>
    <t>Section H - 4B</t>
  </si>
  <si>
    <t>Trap 9</t>
  </si>
  <si>
    <t>1741 49th St. S</t>
  </si>
  <si>
    <t>Nils Buringrud</t>
  </si>
  <si>
    <t>Section J - 3B</t>
  </si>
  <si>
    <t>Trap 10</t>
  </si>
  <si>
    <t>1313 16th 1/2 St. S</t>
  </si>
  <si>
    <t>Barbara Bruzelius 701-280-0831</t>
  </si>
  <si>
    <t>Fargo, ND 58103</t>
  </si>
  <si>
    <t>Section K - 4B</t>
  </si>
  <si>
    <t>Trap 11</t>
  </si>
  <si>
    <t>Red River Zoological Society</t>
  </si>
  <si>
    <t>Paula Grimstad or Gary 701-277-9240</t>
  </si>
  <si>
    <t>Section L - 5A</t>
  </si>
  <si>
    <t>Trap 12</t>
  </si>
  <si>
    <t>1812 25th 1/2 Ave. S</t>
  </si>
  <si>
    <t>Rich (Highway Dept.)</t>
  </si>
  <si>
    <t>Section M - 4B</t>
  </si>
  <si>
    <t>Trap 13</t>
  </si>
  <si>
    <t>Fargo Country Club Maintenace Shop</t>
  </si>
  <si>
    <t>Trap 14</t>
  </si>
  <si>
    <t>2202 34 1/2 Ave. S</t>
  </si>
  <si>
    <t>Tim Hager 701-364-9457</t>
  </si>
  <si>
    <t>Section O - 5B</t>
  </si>
  <si>
    <t>Trap 15</t>
  </si>
  <si>
    <t>Osgood Golf Course</t>
  </si>
  <si>
    <t>Victor 701-356-0442</t>
  </si>
  <si>
    <t>Section P - 3B</t>
  </si>
  <si>
    <t>Trap 16</t>
  </si>
  <si>
    <t>1529 55th Ave. S</t>
  </si>
  <si>
    <t>Jeremy Ulmer 701-271-6877</t>
  </si>
  <si>
    <t>Section Q - 5B</t>
  </si>
  <si>
    <t>spenceni</t>
  </si>
  <si>
    <t>Trap 17</t>
  </si>
  <si>
    <t>1523 4 Ave. E</t>
  </si>
  <si>
    <t>Tom Soucy 701-281-7939</t>
  </si>
  <si>
    <t>West Fargo, ND 58078</t>
  </si>
  <si>
    <t>Section BB - 3A</t>
  </si>
  <si>
    <t>Trap 18</t>
  </si>
  <si>
    <t>453 20th Ave. East</t>
  </si>
  <si>
    <t>Buzz and Kaye Marvin 701-492-0083</t>
  </si>
  <si>
    <t>West Fargo, 58078</t>
  </si>
  <si>
    <t>Section CC - 3B</t>
  </si>
  <si>
    <t>Trap 19</t>
  </si>
  <si>
    <t>1051 38 12 Ave. W</t>
  </si>
  <si>
    <t>Daniel Friezen</t>
  </si>
  <si>
    <t>701-281-1440</t>
  </si>
  <si>
    <t>Section DD - 3B</t>
  </si>
  <si>
    <t>Trap 20</t>
  </si>
  <si>
    <t>517 2nd Ave. NW</t>
  </si>
  <si>
    <t>Alan Slater ???</t>
  </si>
  <si>
    <t>Section EE - 3A</t>
  </si>
  <si>
    <t>Trap 21</t>
  </si>
  <si>
    <t>30 Park Drive is trap location</t>
  </si>
  <si>
    <t>Mailing address:</t>
  </si>
  <si>
    <t>144 Park Drive</t>
  </si>
  <si>
    <t>Anthony Walz</t>
  </si>
  <si>
    <t>Section  3A</t>
  </si>
  <si>
    <t>Trap 23</t>
  </si>
  <si>
    <t xml:space="preserve">52 Lind Blvd. </t>
  </si>
  <si>
    <t>Don and Tanya Russiff 701-492-0066</t>
  </si>
  <si>
    <t>Harwood, ND 58042-4113</t>
  </si>
  <si>
    <t>Total to date</t>
  </si>
  <si>
    <t>Trap 24</t>
  </si>
  <si>
    <t>PO Box 62</t>
  </si>
  <si>
    <t xml:space="preserve">City of Page </t>
  </si>
  <si>
    <t>Page, ND 58064-0062</t>
  </si>
  <si>
    <t>PO Box 72</t>
  </si>
  <si>
    <t>Dale and Marie Shields 701-967-8362</t>
  </si>
  <si>
    <t>Arthur, ND 58006</t>
  </si>
  <si>
    <t>Trap 25</t>
  </si>
  <si>
    <t>61 13th Ave North</t>
  </si>
  <si>
    <t>Mike Krabbenhoft</t>
  </si>
  <si>
    <t xml:space="preserve">Casselton, ND </t>
  </si>
  <si>
    <t>701-347-5316</t>
  </si>
  <si>
    <t>Trap 26</t>
  </si>
  <si>
    <t>102 Pearl Street North</t>
  </si>
  <si>
    <t>Paul Tinjum 701-730-4978</t>
  </si>
  <si>
    <t>Buffalo, ND 58011-0113</t>
  </si>
  <si>
    <t>Trap 27</t>
  </si>
  <si>
    <t>626 6th Ave. S</t>
  </si>
  <si>
    <t>Elden Langer 701-689-6432</t>
  </si>
  <si>
    <t>Alice, ND 58031-5024</t>
  </si>
  <si>
    <t>Trap 29</t>
  </si>
  <si>
    <t>Leonard Sand Hills Golf Course</t>
  </si>
  <si>
    <t>Virginia 701-277-1578</t>
  </si>
  <si>
    <t>Trap #28</t>
  </si>
  <si>
    <t>202 Main Street North</t>
  </si>
  <si>
    <t>Greg and Diana Wessels</t>
  </si>
  <si>
    <t>Leonard, ND</t>
  </si>
  <si>
    <t>701-645-2587</t>
  </si>
  <si>
    <t>Trap #29</t>
  </si>
  <si>
    <t>181 5th Avenue North</t>
  </si>
  <si>
    <t>181 5th Ave. N</t>
  </si>
  <si>
    <t>Kindred, ND</t>
  </si>
  <si>
    <t>Joel and Althea Boom 701-428-3312</t>
  </si>
  <si>
    <t>Kindred, ND 58051-4217</t>
  </si>
  <si>
    <t>Trap 30</t>
  </si>
  <si>
    <t>501 Sheyenne St.</t>
  </si>
  <si>
    <t>Arlene and Gary Carlson</t>
  </si>
  <si>
    <t xml:space="preserve">Horace, ND </t>
  </si>
  <si>
    <t>701-282-2177</t>
  </si>
  <si>
    <t>Trap 31</t>
  </si>
  <si>
    <t>350 3rd Ave W</t>
  </si>
  <si>
    <t>Scott Petersen 701-874-2246</t>
  </si>
  <si>
    <t>Hunter, ND 58048</t>
  </si>
  <si>
    <t>N/A</t>
  </si>
  <si>
    <t>Trap 32</t>
  </si>
  <si>
    <t>Trap #32</t>
  </si>
  <si>
    <t>151 6th Street, Gardner, ND</t>
  </si>
  <si>
    <t>151 6th Street</t>
  </si>
  <si>
    <t>Jerry Gerszewski  (701) 874-2168</t>
  </si>
  <si>
    <t>Gardner, ND</t>
  </si>
  <si>
    <t>Trap 33</t>
  </si>
  <si>
    <t>602  Main Avenue</t>
  </si>
  <si>
    <t>602 Main Avenue</t>
  </si>
  <si>
    <t>Todd Viestenz (701) 668-2430</t>
  </si>
  <si>
    <t>Erie, ND</t>
  </si>
  <si>
    <t>Trap 34</t>
  </si>
  <si>
    <t>P.O. Box 9</t>
  </si>
  <si>
    <t>651 2nd Street</t>
  </si>
  <si>
    <t>Dave Moyer (701) 729-4611</t>
  </si>
  <si>
    <t>Mapleton, ND 58059</t>
  </si>
  <si>
    <t>(701) 282-6992</t>
  </si>
  <si>
    <t>Trap 35</t>
  </si>
  <si>
    <t>Trap 36</t>
  </si>
  <si>
    <t xml:space="preserve">4552 Adams Dr. NW </t>
  </si>
  <si>
    <t>Darrell Crowston (701) 282 - 0808</t>
  </si>
  <si>
    <t>Reiles Acres ND 58102</t>
  </si>
  <si>
    <t>1A</t>
  </si>
  <si>
    <t>Trap 37</t>
  </si>
  <si>
    <t>Aquarius Dr</t>
  </si>
  <si>
    <t>Fargo, ND 58104</t>
  </si>
  <si>
    <t>6A</t>
  </si>
  <si>
    <t>2011 City Females Average</t>
  </si>
  <si>
    <t>2011 city Males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</si>
</sst>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;@"/>
    <numFmt numFmtId="165" formatCode="m/d;@"/>
    <numFmt numFmtId="166" formatCode="0.0"/>
  </numFmts>
  <fonts count="7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8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2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8">
    <xf numFmtId="0" fontId="0" fillId="0" borderId="0" xfId="0"/>
    <xf numFmtId="0" fontId="0" fillId="0" borderId="1" xfId="0" applyBorder="1"/>
    <xf numFmtId="16" fontId="0" fillId="0" borderId="0" xfId="0" applyNumberFormat="1"/>
    <xf numFmtId="0" fontId="0" fillId="0" borderId="2" xfId="0" applyBorder="1"/>
    <xf numFmtId="0" fontId="0" fillId="0" borderId="0" xfId="0" applyFill="1" applyBorder="1"/>
    <xf numFmtId="164" fontId="0" fillId="0" borderId="0" xfId="0" applyNumberFormat="1"/>
    <xf numFmtId="0" fontId="0" fillId="0" borderId="0" xfId="0" applyBorder="1"/>
    <xf numFmtId="14" fontId="0" fillId="0" borderId="0" xfId="0" applyNumberFormat="1"/>
    <xf numFmtId="0" fontId="0" fillId="0" borderId="2" xfId="0" applyFill="1" applyBorder="1"/>
    <xf numFmtId="14" fontId="3" fillId="0" borderId="0" xfId="0" applyNumberFormat="1" applyFont="1" applyAlignment="1">
      <alignment horizontal="center"/>
    </xf>
    <xf numFmtId="0" fontId="3" fillId="0" borderId="0" xfId="0" applyFont="1"/>
    <xf numFmtId="165" fontId="0" fillId="0" borderId="0" xfId="0" applyNumberFormat="1"/>
    <xf numFmtId="0" fontId="0" fillId="0" borderId="1" xfId="0" applyFill="1" applyBorder="1"/>
    <xf numFmtId="0" fontId="6" fillId="0" borderId="3" xfId="0" applyFont="1" applyBorder="1" applyAlignment="1">
      <alignment horizontal="center" vertical="center"/>
    </xf>
    <xf numFmtId="0" fontId="0" fillId="0" borderId="0" xfId="0" applyFill="1" applyBorder="1" applyAlignment="1">
      <alignment wrapText="1"/>
    </xf>
    <xf numFmtId="165" fontId="3" fillId="0" borderId="0" xfId="0" applyNumberFormat="1" applyFont="1"/>
    <xf numFmtId="10" fontId="3" fillId="0" borderId="0" xfId="0" applyNumberFormat="1" applyFont="1" applyAlignment="1"/>
    <xf numFmtId="10" fontId="0" fillId="0" borderId="0" xfId="1" applyNumberFormat="1" applyFont="1"/>
    <xf numFmtId="10" fontId="0" fillId="0" borderId="0" xfId="0" applyNumberFormat="1"/>
    <xf numFmtId="9" fontId="0" fillId="0" borderId="1" xfId="1" applyFont="1" applyBorder="1"/>
    <xf numFmtId="9" fontId="0" fillId="0" borderId="0" xfId="1" applyFont="1" applyBorder="1"/>
    <xf numFmtId="165" fontId="0" fillId="0" borderId="0" xfId="0" applyNumberFormat="1" applyAlignment="1">
      <alignment wrapText="1"/>
    </xf>
    <xf numFmtId="0" fontId="0" fillId="0" borderId="0" xfId="0" applyFill="1" applyBorder="1" applyAlignment="1"/>
    <xf numFmtId="0" fontId="0" fillId="0" borderId="0" xfId="0" applyBorder="1" applyAlignment="1">
      <alignment wrapText="1"/>
    </xf>
    <xf numFmtId="0" fontId="1" fillId="0" borderId="0" xfId="0" applyFont="1"/>
    <xf numFmtId="0" fontId="1" fillId="0" borderId="0" xfId="0" applyFont="1" applyBorder="1"/>
    <xf numFmtId="0" fontId="1" fillId="0" borderId="0" xfId="0" applyFont="1" applyFill="1" applyBorder="1"/>
    <xf numFmtId="165" fontId="4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 applyProtection="1">
      <alignment horizontal="center" vertical="center"/>
      <protection locked="0" hidden="1"/>
    </xf>
    <xf numFmtId="0" fontId="4" fillId="2" borderId="4" xfId="0" applyFont="1" applyFill="1" applyBorder="1" applyAlignment="1" applyProtection="1">
      <alignment vertical="center"/>
      <protection locked="0" hidden="1"/>
    </xf>
    <xf numFmtId="0" fontId="3" fillId="3" borderId="4" xfId="0" applyFont="1" applyFill="1" applyBorder="1" applyProtection="1">
      <protection locked="0" hidden="1"/>
    </xf>
    <xf numFmtId="0" fontId="3" fillId="3" borderId="4" xfId="0" applyFont="1" applyFill="1" applyBorder="1"/>
    <xf numFmtId="0" fontId="4" fillId="3" borderId="4" xfId="0" applyFont="1" applyFill="1" applyBorder="1" applyAlignment="1" applyProtection="1">
      <alignment horizontal="center" vertical="center"/>
      <protection locked="0" hidden="1"/>
    </xf>
    <xf numFmtId="0" fontId="0" fillId="3" borderId="4" xfId="0" applyFill="1" applyBorder="1"/>
    <xf numFmtId="0" fontId="1" fillId="3" borderId="4" xfId="0" applyFont="1" applyFill="1" applyBorder="1"/>
    <xf numFmtId="165" fontId="5" fillId="2" borderId="4" xfId="0" applyNumberFormat="1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 applyProtection="1">
      <alignment horizontal="center" vertical="center"/>
      <protection locked="0" hidden="1"/>
    </xf>
    <xf numFmtId="0" fontId="5" fillId="2" borderId="4" xfId="0" applyFont="1" applyFill="1" applyBorder="1" applyAlignment="1" applyProtection="1">
      <alignment vertical="center"/>
      <protection locked="0" hidden="1"/>
    </xf>
    <xf numFmtId="0" fontId="5" fillId="3" borderId="4" xfId="0" applyFont="1" applyFill="1" applyBorder="1" applyAlignment="1" applyProtection="1">
      <alignment vertical="center"/>
      <protection locked="0" hidden="1"/>
    </xf>
    <xf numFmtId="166" fontId="5" fillId="2" borderId="4" xfId="0" applyNumberFormat="1" applyFont="1" applyFill="1" applyBorder="1" applyAlignment="1">
      <alignment vertical="center"/>
    </xf>
    <xf numFmtId="0" fontId="0" fillId="3" borderId="4" xfId="0" applyFill="1" applyBorder="1" applyProtection="1">
      <protection locked="0" hidden="1"/>
    </xf>
    <xf numFmtId="0" fontId="5" fillId="3" borderId="4" xfId="0" applyFont="1" applyFill="1" applyBorder="1" applyAlignment="1">
      <alignment vertical="center"/>
    </xf>
    <xf numFmtId="166" fontId="5" fillId="3" borderId="4" xfId="0" applyNumberFormat="1" applyFont="1" applyFill="1" applyBorder="1" applyAlignment="1">
      <alignment vertical="center"/>
    </xf>
    <xf numFmtId="166" fontId="0" fillId="3" borderId="4" xfId="0" applyNumberFormat="1" applyFill="1" applyBorder="1"/>
    <xf numFmtId="0" fontId="5" fillId="2" borderId="4" xfId="0" applyFont="1" applyFill="1" applyBorder="1" applyAlignment="1" applyProtection="1">
      <alignment horizontal="right" vertical="center"/>
      <protection locked="0" hidden="1"/>
    </xf>
    <xf numFmtId="2" fontId="0" fillId="3" borderId="4" xfId="0" applyNumberFormat="1" applyFill="1" applyBorder="1" applyProtection="1">
      <protection locked="0" hidden="1"/>
    </xf>
    <xf numFmtId="2" fontId="0" fillId="3" borderId="4" xfId="0" applyNumberFormat="1" applyFill="1" applyBorder="1" applyAlignment="1">
      <alignment horizontal="left"/>
    </xf>
    <xf numFmtId="0" fontId="0" fillId="3" borderId="4" xfId="0" applyFill="1" applyBorder="1" applyAlignment="1" applyProtection="1">
      <alignment horizontal="center"/>
      <protection locked="0" hidden="1"/>
    </xf>
    <xf numFmtId="165" fontId="0" fillId="3" borderId="4" xfId="0" applyNumberFormat="1" applyFill="1" applyBorder="1"/>
    <xf numFmtId="2" fontId="3" fillId="3" borderId="4" xfId="0" applyNumberFormat="1" applyFont="1" applyFill="1" applyBorder="1" applyAlignment="1">
      <alignment horizontal="left"/>
    </xf>
    <xf numFmtId="165" fontId="5" fillId="2" borderId="4" xfId="0" applyNumberFormat="1" applyFont="1" applyFill="1" applyBorder="1" applyAlignment="1">
      <alignment horizontal="right" vertical="center"/>
    </xf>
    <xf numFmtId="0" fontId="0" fillId="0" borderId="2" xfId="0" applyBorder="1" applyAlignment="1">
      <alignment wrapText="1"/>
    </xf>
    <xf numFmtId="2" fontId="0" fillId="0" borderId="0" xfId="0" applyNumberFormat="1"/>
    <xf numFmtId="0" fontId="0" fillId="0" borderId="0" xfId="0" applyFont="1" applyFill="1" applyBorder="1"/>
    <xf numFmtId="166" fontId="5" fillId="2" borderId="4" xfId="0" applyNumberFormat="1" applyFont="1" applyFill="1" applyBorder="1" applyAlignment="1">
      <alignment horizontal="right" vertical="center"/>
    </xf>
    <xf numFmtId="166" fontId="5" fillId="2" borderId="5" xfId="0" applyNumberFormat="1" applyFont="1" applyFill="1" applyBorder="1" applyAlignment="1">
      <alignment vertical="center"/>
    </xf>
    <xf numFmtId="2" fontId="5" fillId="2" borderId="4" xfId="0" applyNumberFormat="1" applyFont="1" applyFill="1" applyBorder="1" applyAlignment="1" applyProtection="1">
      <alignment horizontal="center" vertical="center"/>
      <protection locked="0" hidden="1"/>
    </xf>
    <xf numFmtId="166" fontId="0" fillId="3" borderId="4" xfId="0" applyNumberFormat="1" applyFill="1" applyBorder="1" applyAlignment="1">
      <alignment horizontal="center"/>
    </xf>
    <xf numFmtId="0" fontId="0" fillId="3" borderId="5" xfId="0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/>
    <xf numFmtId="0" fontId="0" fillId="0" borderId="0" xfId="0" applyAlignment="1"/>
    <xf numFmtId="0" fontId="1" fillId="0" borderId="0" xfId="0" applyFont="1" applyAlignment="1"/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/>
    <xf numFmtId="0" fontId="0" fillId="0" borderId="0" xfId="0" applyAlignment="1"/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0" xfId="0" applyFont="1" applyAlignme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729BC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5.xml"/><Relationship Id="rId18" Type="http://schemas.openxmlformats.org/officeDocument/2006/relationships/chartsheet" Target="chartsheets/sheet11.xml"/><Relationship Id="rId26" Type="http://schemas.openxmlformats.org/officeDocument/2006/relationships/chartsheet" Target="chartsheets/sheet15.xml"/><Relationship Id="rId39" Type="http://schemas.openxmlformats.org/officeDocument/2006/relationships/worksheet" Target="worksheets/sheet18.xml"/><Relationship Id="rId21" Type="http://schemas.openxmlformats.org/officeDocument/2006/relationships/worksheet" Target="worksheets/sheet9.xml"/><Relationship Id="rId34" Type="http://schemas.openxmlformats.org/officeDocument/2006/relationships/chartsheet" Target="chartsheets/sheet19.xml"/><Relationship Id="rId42" Type="http://schemas.openxmlformats.org/officeDocument/2006/relationships/chartsheet" Target="chartsheets/sheet23.xml"/><Relationship Id="rId47" Type="http://schemas.openxmlformats.org/officeDocument/2006/relationships/worksheet" Target="worksheets/sheet22.xml"/><Relationship Id="rId50" Type="http://schemas.openxmlformats.org/officeDocument/2006/relationships/chartsheet" Target="chartsheets/sheet27.xml"/><Relationship Id="rId55" Type="http://schemas.openxmlformats.org/officeDocument/2006/relationships/worksheet" Target="worksheets/sheet26.xml"/><Relationship Id="rId63" Type="http://schemas.openxmlformats.org/officeDocument/2006/relationships/worksheet" Target="worksheets/sheet30.xml"/><Relationship Id="rId68" Type="http://schemas.openxmlformats.org/officeDocument/2006/relationships/chartsheet" Target="chartsheets/sheet36.xml"/><Relationship Id="rId76" Type="http://schemas.openxmlformats.org/officeDocument/2006/relationships/chartsheet" Target="chartsheets/sheet40.xml"/><Relationship Id="rId84" Type="http://schemas.openxmlformats.org/officeDocument/2006/relationships/worksheet" Target="worksheets/sheet43.xml"/><Relationship Id="rId89" Type="http://schemas.openxmlformats.org/officeDocument/2006/relationships/theme" Target="theme/theme1.xml"/><Relationship Id="rId7" Type="http://schemas.openxmlformats.org/officeDocument/2006/relationships/worksheet" Target="worksheets/sheet3.xml"/><Relationship Id="rId71" Type="http://schemas.openxmlformats.org/officeDocument/2006/relationships/worksheet" Target="worksheets/sheet34.xml"/><Relationship Id="rId92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chartsheet" Target="chartsheets/sheet10.xml"/><Relationship Id="rId29" Type="http://schemas.openxmlformats.org/officeDocument/2006/relationships/worksheet" Target="worksheets/sheet13.xml"/><Relationship Id="rId11" Type="http://schemas.openxmlformats.org/officeDocument/2006/relationships/chartsheet" Target="chartsheets/sheet7.xml"/><Relationship Id="rId24" Type="http://schemas.openxmlformats.org/officeDocument/2006/relationships/chartsheet" Target="chartsheets/sheet14.xml"/><Relationship Id="rId32" Type="http://schemas.openxmlformats.org/officeDocument/2006/relationships/chartsheet" Target="chartsheets/sheet18.xml"/><Relationship Id="rId37" Type="http://schemas.openxmlformats.org/officeDocument/2006/relationships/worksheet" Target="worksheets/sheet17.xml"/><Relationship Id="rId40" Type="http://schemas.openxmlformats.org/officeDocument/2006/relationships/chartsheet" Target="chartsheets/sheet22.xml"/><Relationship Id="rId45" Type="http://schemas.openxmlformats.org/officeDocument/2006/relationships/worksheet" Target="worksheets/sheet21.xml"/><Relationship Id="rId53" Type="http://schemas.openxmlformats.org/officeDocument/2006/relationships/worksheet" Target="worksheets/sheet25.xml"/><Relationship Id="rId58" Type="http://schemas.openxmlformats.org/officeDocument/2006/relationships/chartsheet" Target="chartsheets/sheet31.xml"/><Relationship Id="rId66" Type="http://schemas.openxmlformats.org/officeDocument/2006/relationships/chartsheet" Target="chartsheets/sheet35.xml"/><Relationship Id="rId74" Type="http://schemas.openxmlformats.org/officeDocument/2006/relationships/chartsheet" Target="chartsheets/sheet39.xml"/><Relationship Id="rId79" Type="http://schemas.openxmlformats.org/officeDocument/2006/relationships/worksheet" Target="worksheets/sheet38.xml"/><Relationship Id="rId87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1" Type="http://schemas.openxmlformats.org/officeDocument/2006/relationships/worksheet" Target="worksheets/sheet29.xml"/><Relationship Id="rId82" Type="http://schemas.openxmlformats.org/officeDocument/2006/relationships/worksheet" Target="worksheets/sheet41.xml"/><Relationship Id="rId90" Type="http://schemas.openxmlformats.org/officeDocument/2006/relationships/styles" Target="styles.xml"/><Relationship Id="rId95" Type="http://schemas.openxmlformats.org/officeDocument/2006/relationships/customXml" Target="../customXml/item3.xml"/><Relationship Id="rId19" Type="http://schemas.openxmlformats.org/officeDocument/2006/relationships/worksheet" Target="worksheets/sheet8.xml"/><Relationship Id="rId14" Type="http://schemas.openxmlformats.org/officeDocument/2006/relationships/chartsheet" Target="chartsheets/sheet9.xml"/><Relationship Id="rId22" Type="http://schemas.openxmlformats.org/officeDocument/2006/relationships/chartsheet" Target="chartsheets/sheet13.xml"/><Relationship Id="rId27" Type="http://schemas.openxmlformats.org/officeDocument/2006/relationships/worksheet" Target="worksheets/sheet12.xml"/><Relationship Id="rId30" Type="http://schemas.openxmlformats.org/officeDocument/2006/relationships/chartsheet" Target="chartsheets/sheet17.xml"/><Relationship Id="rId35" Type="http://schemas.openxmlformats.org/officeDocument/2006/relationships/worksheet" Target="worksheets/sheet16.xml"/><Relationship Id="rId43" Type="http://schemas.openxmlformats.org/officeDocument/2006/relationships/worksheet" Target="worksheets/sheet20.xml"/><Relationship Id="rId48" Type="http://schemas.openxmlformats.org/officeDocument/2006/relationships/chartsheet" Target="chartsheets/sheet26.xml"/><Relationship Id="rId56" Type="http://schemas.openxmlformats.org/officeDocument/2006/relationships/chartsheet" Target="chartsheets/sheet30.xml"/><Relationship Id="rId64" Type="http://schemas.openxmlformats.org/officeDocument/2006/relationships/chartsheet" Target="chartsheets/sheet34.xml"/><Relationship Id="rId69" Type="http://schemas.openxmlformats.org/officeDocument/2006/relationships/worksheet" Target="worksheets/sheet33.xml"/><Relationship Id="rId77" Type="http://schemas.openxmlformats.org/officeDocument/2006/relationships/worksheet" Target="worksheets/sheet37.xml"/><Relationship Id="rId8" Type="http://schemas.openxmlformats.org/officeDocument/2006/relationships/worksheet" Target="worksheets/sheet4.xml"/><Relationship Id="rId51" Type="http://schemas.openxmlformats.org/officeDocument/2006/relationships/worksheet" Target="worksheets/sheet24.xml"/><Relationship Id="rId72" Type="http://schemas.openxmlformats.org/officeDocument/2006/relationships/chartsheet" Target="chartsheets/sheet38.xml"/><Relationship Id="rId80" Type="http://schemas.openxmlformats.org/officeDocument/2006/relationships/worksheet" Target="worksheets/sheet39.xml"/><Relationship Id="rId85" Type="http://schemas.openxmlformats.org/officeDocument/2006/relationships/worksheet" Target="worksheets/sheet44.xml"/><Relationship Id="rId93" Type="http://schemas.openxmlformats.org/officeDocument/2006/relationships/customXml" Target="../customXml/item1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8.xml"/><Relationship Id="rId17" Type="http://schemas.openxmlformats.org/officeDocument/2006/relationships/worksheet" Target="worksheets/sheet7.xml"/><Relationship Id="rId25" Type="http://schemas.openxmlformats.org/officeDocument/2006/relationships/worksheet" Target="worksheets/sheet11.xml"/><Relationship Id="rId33" Type="http://schemas.openxmlformats.org/officeDocument/2006/relationships/worksheet" Target="worksheets/sheet15.xml"/><Relationship Id="rId38" Type="http://schemas.openxmlformats.org/officeDocument/2006/relationships/chartsheet" Target="chartsheets/sheet21.xml"/><Relationship Id="rId46" Type="http://schemas.openxmlformats.org/officeDocument/2006/relationships/chartsheet" Target="chartsheets/sheet25.xml"/><Relationship Id="rId59" Type="http://schemas.openxmlformats.org/officeDocument/2006/relationships/worksheet" Target="worksheets/sheet28.xml"/><Relationship Id="rId67" Type="http://schemas.openxmlformats.org/officeDocument/2006/relationships/worksheet" Target="worksheets/sheet32.xml"/><Relationship Id="rId20" Type="http://schemas.openxmlformats.org/officeDocument/2006/relationships/chartsheet" Target="chartsheets/sheet12.xml"/><Relationship Id="rId41" Type="http://schemas.openxmlformats.org/officeDocument/2006/relationships/worksheet" Target="worksheets/sheet19.xml"/><Relationship Id="rId54" Type="http://schemas.openxmlformats.org/officeDocument/2006/relationships/chartsheet" Target="chartsheets/sheet29.xml"/><Relationship Id="rId62" Type="http://schemas.openxmlformats.org/officeDocument/2006/relationships/chartsheet" Target="chartsheets/sheet33.xml"/><Relationship Id="rId70" Type="http://schemas.openxmlformats.org/officeDocument/2006/relationships/chartsheet" Target="chartsheets/sheet37.xml"/><Relationship Id="rId75" Type="http://schemas.openxmlformats.org/officeDocument/2006/relationships/worksheet" Target="worksheets/sheet36.xml"/><Relationship Id="rId83" Type="http://schemas.openxmlformats.org/officeDocument/2006/relationships/worksheet" Target="worksheets/sheet42.xml"/><Relationship Id="rId88" Type="http://schemas.openxmlformats.org/officeDocument/2006/relationships/worksheet" Target="worksheets/sheet47.xml"/><Relationship Id="rId91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4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0.xml"/><Relationship Id="rId28" Type="http://schemas.openxmlformats.org/officeDocument/2006/relationships/chartsheet" Target="chartsheets/sheet16.xml"/><Relationship Id="rId36" Type="http://schemas.openxmlformats.org/officeDocument/2006/relationships/chartsheet" Target="chartsheets/sheet20.xml"/><Relationship Id="rId49" Type="http://schemas.openxmlformats.org/officeDocument/2006/relationships/worksheet" Target="worksheets/sheet23.xml"/><Relationship Id="rId57" Type="http://schemas.openxmlformats.org/officeDocument/2006/relationships/worksheet" Target="worksheets/sheet27.xml"/><Relationship Id="rId10" Type="http://schemas.openxmlformats.org/officeDocument/2006/relationships/chartsheet" Target="chartsheets/sheet6.xml"/><Relationship Id="rId31" Type="http://schemas.openxmlformats.org/officeDocument/2006/relationships/worksheet" Target="worksheets/sheet14.xml"/><Relationship Id="rId44" Type="http://schemas.openxmlformats.org/officeDocument/2006/relationships/chartsheet" Target="chartsheets/sheet24.xml"/><Relationship Id="rId52" Type="http://schemas.openxmlformats.org/officeDocument/2006/relationships/chartsheet" Target="chartsheets/sheet28.xml"/><Relationship Id="rId60" Type="http://schemas.openxmlformats.org/officeDocument/2006/relationships/chartsheet" Target="chartsheets/sheet32.xml"/><Relationship Id="rId65" Type="http://schemas.openxmlformats.org/officeDocument/2006/relationships/worksheet" Target="worksheets/sheet31.xml"/><Relationship Id="rId73" Type="http://schemas.openxmlformats.org/officeDocument/2006/relationships/worksheet" Target="worksheets/sheet35.xml"/><Relationship Id="rId78" Type="http://schemas.openxmlformats.org/officeDocument/2006/relationships/chartsheet" Target="chartsheets/sheet41.xml"/><Relationship Id="rId81" Type="http://schemas.openxmlformats.org/officeDocument/2006/relationships/worksheet" Target="worksheets/sheet40.xml"/><Relationship Id="rId86" Type="http://schemas.openxmlformats.org/officeDocument/2006/relationships/worksheet" Target="worksheets/sheet45.xml"/><Relationship Id="rId94" Type="http://schemas.openxmlformats.org/officeDocument/2006/relationships/customXml" Target="../customXml/item2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5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Metro Area Mosquito Trap Average</a:t>
            </a:r>
          </a:p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Based on 22 New Jersey Light Traps Throughout Fargo/West Fargo</a:t>
            </a:r>
          </a:p>
        </c:rich>
      </c:tx>
      <c:layout>
        <c:manualLayout>
          <c:xMode val="edge"/>
          <c:yMode val="edge"/>
          <c:x val="0.19533851276359587"/>
          <c:y val="5.4377379010339087E-3"/>
        </c:manualLayout>
      </c:layout>
      <c:overlay val="0"/>
      <c:spPr>
        <a:solidFill>
          <a:sysClr val="windowText" lastClr="000000">
            <a:alpha val="0"/>
          </a:sysClr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240843507215764E-2"/>
          <c:y val="0.15497553017946147"/>
          <c:w val="0.85349611542730297"/>
          <c:h val="0.69657422512234857"/>
        </c:manualLayout>
      </c:layout>
      <c:lineChart>
        <c:grouping val="standard"/>
        <c:varyColors val="0"/>
        <c:ser>
          <c:idx val="0"/>
          <c:order val="0"/>
          <c:tx>
            <c:v>2009 Biting Mosquitoes Average</c:v>
          </c:tx>
          <c:spPr>
            <a:ln w="38100">
              <a:solidFill>
                <a:srgbClr val="FFFF00"/>
              </a:solidFill>
              <a:prstDash val="sysDot"/>
            </a:ln>
          </c:spPr>
          <c:marker>
            <c:symbol val="none"/>
          </c:marker>
          <c:dLbls>
            <c:dLbl>
              <c:idx val="7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'Web Graph Info.'!$A$2:$A$151</c:f>
              <c:numCache>
                <c:formatCode>m/d;@</c:formatCode>
                <c:ptCount val="150"/>
                <c:pt idx="1">
                  <c:v>40299</c:v>
                </c:pt>
                <c:pt idx="2">
                  <c:v>40300</c:v>
                </c:pt>
                <c:pt idx="3">
                  <c:v>40301</c:v>
                </c:pt>
                <c:pt idx="4">
                  <c:v>40302</c:v>
                </c:pt>
                <c:pt idx="5">
                  <c:v>39938</c:v>
                </c:pt>
                <c:pt idx="6">
                  <c:v>40304</c:v>
                </c:pt>
                <c:pt idx="7">
                  <c:v>40305</c:v>
                </c:pt>
                <c:pt idx="8">
                  <c:v>40306</c:v>
                </c:pt>
                <c:pt idx="9">
                  <c:v>40307</c:v>
                </c:pt>
                <c:pt idx="10">
                  <c:v>40308</c:v>
                </c:pt>
                <c:pt idx="11">
                  <c:v>40309</c:v>
                </c:pt>
                <c:pt idx="12">
                  <c:v>40310</c:v>
                </c:pt>
                <c:pt idx="13">
                  <c:v>40311</c:v>
                </c:pt>
                <c:pt idx="14">
                  <c:v>40312</c:v>
                </c:pt>
                <c:pt idx="15">
                  <c:v>40313</c:v>
                </c:pt>
                <c:pt idx="16">
                  <c:v>40314</c:v>
                </c:pt>
                <c:pt idx="17">
                  <c:v>40315</c:v>
                </c:pt>
                <c:pt idx="18">
                  <c:v>40316</c:v>
                </c:pt>
                <c:pt idx="19">
                  <c:v>40317</c:v>
                </c:pt>
                <c:pt idx="20">
                  <c:v>40318</c:v>
                </c:pt>
                <c:pt idx="21">
                  <c:v>40319</c:v>
                </c:pt>
                <c:pt idx="22">
                  <c:v>40320</c:v>
                </c:pt>
                <c:pt idx="23">
                  <c:v>40321</c:v>
                </c:pt>
                <c:pt idx="24">
                  <c:v>40322</c:v>
                </c:pt>
                <c:pt idx="25">
                  <c:v>40323</c:v>
                </c:pt>
                <c:pt idx="26">
                  <c:v>40324</c:v>
                </c:pt>
                <c:pt idx="27">
                  <c:v>40325</c:v>
                </c:pt>
                <c:pt idx="28">
                  <c:v>40326</c:v>
                </c:pt>
                <c:pt idx="29">
                  <c:v>40327</c:v>
                </c:pt>
                <c:pt idx="30">
                  <c:v>40328</c:v>
                </c:pt>
                <c:pt idx="31">
                  <c:v>40329</c:v>
                </c:pt>
                <c:pt idx="32">
                  <c:v>40330</c:v>
                </c:pt>
                <c:pt idx="33">
                  <c:v>40331</c:v>
                </c:pt>
                <c:pt idx="34">
                  <c:v>40332</c:v>
                </c:pt>
                <c:pt idx="35">
                  <c:v>40333</c:v>
                </c:pt>
                <c:pt idx="36">
                  <c:v>40334</c:v>
                </c:pt>
                <c:pt idx="37">
                  <c:v>40335</c:v>
                </c:pt>
                <c:pt idx="38">
                  <c:v>40336</c:v>
                </c:pt>
                <c:pt idx="39">
                  <c:v>40337</c:v>
                </c:pt>
                <c:pt idx="40">
                  <c:v>40338</c:v>
                </c:pt>
                <c:pt idx="41">
                  <c:v>40339</c:v>
                </c:pt>
                <c:pt idx="42">
                  <c:v>40340</c:v>
                </c:pt>
                <c:pt idx="43">
                  <c:v>40341</c:v>
                </c:pt>
                <c:pt idx="44">
                  <c:v>40342</c:v>
                </c:pt>
                <c:pt idx="45">
                  <c:v>40343</c:v>
                </c:pt>
                <c:pt idx="46">
                  <c:v>40344</c:v>
                </c:pt>
                <c:pt idx="47">
                  <c:v>40345</c:v>
                </c:pt>
                <c:pt idx="48">
                  <c:v>40346</c:v>
                </c:pt>
                <c:pt idx="49">
                  <c:v>40347</c:v>
                </c:pt>
                <c:pt idx="50">
                  <c:v>40348</c:v>
                </c:pt>
                <c:pt idx="51">
                  <c:v>40349</c:v>
                </c:pt>
                <c:pt idx="52">
                  <c:v>40350</c:v>
                </c:pt>
                <c:pt idx="53">
                  <c:v>40351</c:v>
                </c:pt>
                <c:pt idx="54">
                  <c:v>40352</c:v>
                </c:pt>
                <c:pt idx="55">
                  <c:v>40353</c:v>
                </c:pt>
                <c:pt idx="56">
                  <c:v>40354</c:v>
                </c:pt>
                <c:pt idx="57">
                  <c:v>40355</c:v>
                </c:pt>
                <c:pt idx="58">
                  <c:v>40356</c:v>
                </c:pt>
                <c:pt idx="59">
                  <c:v>40357</c:v>
                </c:pt>
                <c:pt idx="60">
                  <c:v>40358</c:v>
                </c:pt>
                <c:pt idx="61">
                  <c:v>40359</c:v>
                </c:pt>
                <c:pt idx="62">
                  <c:v>40360</c:v>
                </c:pt>
                <c:pt idx="63">
                  <c:v>40361</c:v>
                </c:pt>
                <c:pt idx="64">
                  <c:v>40362</c:v>
                </c:pt>
                <c:pt idx="65">
                  <c:v>40363</c:v>
                </c:pt>
                <c:pt idx="66">
                  <c:v>40364</c:v>
                </c:pt>
                <c:pt idx="67">
                  <c:v>40365</c:v>
                </c:pt>
                <c:pt idx="68">
                  <c:v>40366</c:v>
                </c:pt>
                <c:pt idx="69">
                  <c:v>40367</c:v>
                </c:pt>
                <c:pt idx="70">
                  <c:v>40368</c:v>
                </c:pt>
                <c:pt idx="71">
                  <c:v>40369</c:v>
                </c:pt>
                <c:pt idx="72">
                  <c:v>40370</c:v>
                </c:pt>
                <c:pt idx="73">
                  <c:v>40371</c:v>
                </c:pt>
                <c:pt idx="74">
                  <c:v>40372</c:v>
                </c:pt>
                <c:pt idx="75">
                  <c:v>40373</c:v>
                </c:pt>
                <c:pt idx="76">
                  <c:v>40374</c:v>
                </c:pt>
                <c:pt idx="77">
                  <c:v>40375</c:v>
                </c:pt>
                <c:pt idx="78">
                  <c:v>40376</c:v>
                </c:pt>
                <c:pt idx="79">
                  <c:v>40377</c:v>
                </c:pt>
                <c:pt idx="80">
                  <c:v>40378</c:v>
                </c:pt>
                <c:pt idx="81">
                  <c:v>40379</c:v>
                </c:pt>
                <c:pt idx="82">
                  <c:v>40380</c:v>
                </c:pt>
                <c:pt idx="83">
                  <c:v>40381</c:v>
                </c:pt>
                <c:pt idx="84">
                  <c:v>40382</c:v>
                </c:pt>
                <c:pt idx="85">
                  <c:v>40383</c:v>
                </c:pt>
                <c:pt idx="86">
                  <c:v>40384</c:v>
                </c:pt>
                <c:pt idx="87">
                  <c:v>40385</c:v>
                </c:pt>
                <c:pt idx="88">
                  <c:v>40386</c:v>
                </c:pt>
                <c:pt idx="89">
                  <c:v>40387</c:v>
                </c:pt>
                <c:pt idx="90">
                  <c:v>40388</c:v>
                </c:pt>
                <c:pt idx="91">
                  <c:v>40389</c:v>
                </c:pt>
                <c:pt idx="92">
                  <c:v>40390</c:v>
                </c:pt>
                <c:pt idx="93">
                  <c:v>40391</c:v>
                </c:pt>
                <c:pt idx="94">
                  <c:v>40392</c:v>
                </c:pt>
                <c:pt idx="95">
                  <c:v>40393</c:v>
                </c:pt>
                <c:pt idx="96">
                  <c:v>40394</c:v>
                </c:pt>
                <c:pt idx="97">
                  <c:v>40395</c:v>
                </c:pt>
                <c:pt idx="98">
                  <c:v>40396</c:v>
                </c:pt>
                <c:pt idx="99">
                  <c:v>40397</c:v>
                </c:pt>
                <c:pt idx="100">
                  <c:v>40398</c:v>
                </c:pt>
                <c:pt idx="101">
                  <c:v>40399</c:v>
                </c:pt>
                <c:pt idx="102">
                  <c:v>40400</c:v>
                </c:pt>
                <c:pt idx="103">
                  <c:v>40401</c:v>
                </c:pt>
                <c:pt idx="104">
                  <c:v>40402</c:v>
                </c:pt>
                <c:pt idx="105">
                  <c:v>40403</c:v>
                </c:pt>
                <c:pt idx="106">
                  <c:v>40404</c:v>
                </c:pt>
                <c:pt idx="107">
                  <c:v>40405</c:v>
                </c:pt>
                <c:pt idx="108">
                  <c:v>40406</c:v>
                </c:pt>
                <c:pt idx="109">
                  <c:v>40407</c:v>
                </c:pt>
                <c:pt idx="110">
                  <c:v>40408</c:v>
                </c:pt>
                <c:pt idx="111">
                  <c:v>40409</c:v>
                </c:pt>
                <c:pt idx="112">
                  <c:v>40410</c:v>
                </c:pt>
                <c:pt idx="113">
                  <c:v>40411</c:v>
                </c:pt>
                <c:pt idx="114">
                  <c:v>40412</c:v>
                </c:pt>
                <c:pt idx="115">
                  <c:v>40413</c:v>
                </c:pt>
                <c:pt idx="116">
                  <c:v>40414</c:v>
                </c:pt>
                <c:pt idx="117">
                  <c:v>40415</c:v>
                </c:pt>
                <c:pt idx="118">
                  <c:v>40416</c:v>
                </c:pt>
                <c:pt idx="119">
                  <c:v>40417</c:v>
                </c:pt>
                <c:pt idx="120">
                  <c:v>40418</c:v>
                </c:pt>
                <c:pt idx="121">
                  <c:v>40419</c:v>
                </c:pt>
                <c:pt idx="122">
                  <c:v>40420</c:v>
                </c:pt>
                <c:pt idx="123">
                  <c:v>40421</c:v>
                </c:pt>
                <c:pt idx="124">
                  <c:v>40422</c:v>
                </c:pt>
                <c:pt idx="125">
                  <c:v>40423</c:v>
                </c:pt>
                <c:pt idx="126">
                  <c:v>40424</c:v>
                </c:pt>
                <c:pt idx="127">
                  <c:v>40425</c:v>
                </c:pt>
                <c:pt idx="128">
                  <c:v>40426</c:v>
                </c:pt>
                <c:pt idx="129">
                  <c:v>40427</c:v>
                </c:pt>
                <c:pt idx="130">
                  <c:v>40428</c:v>
                </c:pt>
                <c:pt idx="131">
                  <c:v>40429</c:v>
                </c:pt>
                <c:pt idx="132">
                  <c:v>40430</c:v>
                </c:pt>
                <c:pt idx="133">
                  <c:v>40431</c:v>
                </c:pt>
                <c:pt idx="134">
                  <c:v>40432</c:v>
                </c:pt>
                <c:pt idx="135">
                  <c:v>40433</c:v>
                </c:pt>
                <c:pt idx="136">
                  <c:v>40434</c:v>
                </c:pt>
                <c:pt idx="137">
                  <c:v>40435</c:v>
                </c:pt>
                <c:pt idx="138">
                  <c:v>40436</c:v>
                </c:pt>
                <c:pt idx="139">
                  <c:v>40437</c:v>
                </c:pt>
                <c:pt idx="140">
                  <c:v>40438</c:v>
                </c:pt>
                <c:pt idx="141">
                  <c:v>40439</c:v>
                </c:pt>
                <c:pt idx="142">
                  <c:v>40440</c:v>
                </c:pt>
                <c:pt idx="143">
                  <c:v>40441</c:v>
                </c:pt>
                <c:pt idx="144">
                  <c:v>40442</c:v>
                </c:pt>
                <c:pt idx="145">
                  <c:v>40443</c:v>
                </c:pt>
                <c:pt idx="146">
                  <c:v>40444</c:v>
                </c:pt>
                <c:pt idx="147">
                  <c:v>40445</c:v>
                </c:pt>
                <c:pt idx="148">
                  <c:v>40446</c:v>
                </c:pt>
                <c:pt idx="149">
                  <c:v>40447</c:v>
                </c:pt>
              </c:numCache>
            </c:numRef>
          </c:cat>
          <c:val>
            <c:numRef>
              <c:f>'Web Graph Info.'!$K$16:$K$151</c:f>
              <c:numCache>
                <c:formatCode>General</c:formatCode>
                <c:ptCount val="136"/>
                <c:pt idx="7">
                  <c:v>3.6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0.45</c:v>
                </c:pt>
                <c:pt idx="14">
                  <c:v>0.45</c:v>
                </c:pt>
                <c:pt idx="15">
                  <c:v>0.55000000000000004</c:v>
                </c:pt>
                <c:pt idx="16">
                  <c:v>1.0900000000000001</c:v>
                </c:pt>
                <c:pt idx="17">
                  <c:v>1.0900000000000001</c:v>
                </c:pt>
                <c:pt idx="18">
                  <c:v>1.0900000000000001</c:v>
                </c:pt>
                <c:pt idx="19">
                  <c:v>1.2</c:v>
                </c:pt>
                <c:pt idx="20">
                  <c:v>0.1</c:v>
                </c:pt>
                <c:pt idx="21">
                  <c:v>1.0900000000000001</c:v>
                </c:pt>
                <c:pt idx="22">
                  <c:v>1.6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0.09</c:v>
                </c:pt>
                <c:pt idx="27">
                  <c:v>0.04</c:v>
                </c:pt>
                <c:pt idx="28">
                  <c:v>0.09</c:v>
                </c:pt>
                <c:pt idx="29">
                  <c:v>0.42</c:v>
                </c:pt>
                <c:pt idx="30">
                  <c:v>2.6</c:v>
                </c:pt>
                <c:pt idx="31">
                  <c:v>2.6</c:v>
                </c:pt>
                <c:pt idx="32">
                  <c:v>2.6</c:v>
                </c:pt>
                <c:pt idx="33">
                  <c:v>3.2</c:v>
                </c:pt>
                <c:pt idx="34">
                  <c:v>0.86</c:v>
                </c:pt>
                <c:pt idx="35">
                  <c:v>2.5</c:v>
                </c:pt>
                <c:pt idx="36">
                  <c:v>1.5</c:v>
                </c:pt>
                <c:pt idx="37">
                  <c:v>1.72</c:v>
                </c:pt>
                <c:pt idx="38">
                  <c:v>1.72</c:v>
                </c:pt>
                <c:pt idx="39">
                  <c:v>1.72</c:v>
                </c:pt>
                <c:pt idx="40">
                  <c:v>2.66</c:v>
                </c:pt>
                <c:pt idx="41">
                  <c:v>4.8499999999999996</c:v>
                </c:pt>
                <c:pt idx="42">
                  <c:v>4</c:v>
                </c:pt>
                <c:pt idx="43">
                  <c:v>3.38</c:v>
                </c:pt>
                <c:pt idx="44">
                  <c:v>8.48</c:v>
                </c:pt>
                <c:pt idx="45">
                  <c:v>8.48</c:v>
                </c:pt>
                <c:pt idx="46">
                  <c:v>8.48</c:v>
                </c:pt>
                <c:pt idx="47">
                  <c:v>11</c:v>
                </c:pt>
                <c:pt idx="48">
                  <c:v>28.1</c:v>
                </c:pt>
                <c:pt idx="49">
                  <c:v>18</c:v>
                </c:pt>
                <c:pt idx="50">
                  <c:v>23.7</c:v>
                </c:pt>
                <c:pt idx="51">
                  <c:v>23.7</c:v>
                </c:pt>
                <c:pt idx="52">
                  <c:v>23.7</c:v>
                </c:pt>
                <c:pt idx="53">
                  <c:v>23.7</c:v>
                </c:pt>
                <c:pt idx="54">
                  <c:v>21.45</c:v>
                </c:pt>
                <c:pt idx="55">
                  <c:v>8.27</c:v>
                </c:pt>
                <c:pt idx="56">
                  <c:v>15.9</c:v>
                </c:pt>
                <c:pt idx="57">
                  <c:v>14.55</c:v>
                </c:pt>
                <c:pt idx="58">
                  <c:v>21.4</c:v>
                </c:pt>
                <c:pt idx="59">
                  <c:v>21.4</c:v>
                </c:pt>
                <c:pt idx="60">
                  <c:v>21.4</c:v>
                </c:pt>
                <c:pt idx="61">
                  <c:v>5.6</c:v>
                </c:pt>
                <c:pt idx="62">
                  <c:v>6.7</c:v>
                </c:pt>
                <c:pt idx="63">
                  <c:v>3.5</c:v>
                </c:pt>
                <c:pt idx="64">
                  <c:v>3.6</c:v>
                </c:pt>
                <c:pt idx="65">
                  <c:v>7.6</c:v>
                </c:pt>
                <c:pt idx="66">
                  <c:v>7.6</c:v>
                </c:pt>
                <c:pt idx="67">
                  <c:v>7.6</c:v>
                </c:pt>
                <c:pt idx="68">
                  <c:v>12.6</c:v>
                </c:pt>
                <c:pt idx="69">
                  <c:v>10.9</c:v>
                </c:pt>
                <c:pt idx="70">
                  <c:v>10.199999999999999</c:v>
                </c:pt>
                <c:pt idx="71">
                  <c:v>31.18</c:v>
                </c:pt>
                <c:pt idx="72">
                  <c:v>12.9</c:v>
                </c:pt>
                <c:pt idx="73">
                  <c:v>12.9</c:v>
                </c:pt>
                <c:pt idx="74">
                  <c:v>12.9</c:v>
                </c:pt>
                <c:pt idx="75">
                  <c:v>6.3</c:v>
                </c:pt>
                <c:pt idx="76">
                  <c:v>3.7</c:v>
                </c:pt>
                <c:pt idx="77">
                  <c:v>2.4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3.2</c:v>
                </c:pt>
                <c:pt idx="82">
                  <c:v>2.1</c:v>
                </c:pt>
                <c:pt idx="83">
                  <c:v>5.6</c:v>
                </c:pt>
                <c:pt idx="84">
                  <c:v>2.5</c:v>
                </c:pt>
                <c:pt idx="85">
                  <c:v>5.4</c:v>
                </c:pt>
                <c:pt idx="86">
                  <c:v>2.5</c:v>
                </c:pt>
                <c:pt idx="87">
                  <c:v>2.5</c:v>
                </c:pt>
                <c:pt idx="88">
                  <c:v>2.5</c:v>
                </c:pt>
                <c:pt idx="89">
                  <c:v>3.5</c:v>
                </c:pt>
                <c:pt idx="90">
                  <c:v>5.4</c:v>
                </c:pt>
                <c:pt idx="91">
                  <c:v>10.199999999999999</c:v>
                </c:pt>
                <c:pt idx="92">
                  <c:v>7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1.7</c:v>
                </c:pt>
                <c:pt idx="97">
                  <c:v>5.5</c:v>
                </c:pt>
                <c:pt idx="98">
                  <c:v>1.3</c:v>
                </c:pt>
                <c:pt idx="99">
                  <c:v>2.7</c:v>
                </c:pt>
                <c:pt idx="100">
                  <c:v>2.2999999999999998</c:v>
                </c:pt>
                <c:pt idx="101">
                  <c:v>2.2999999999999998</c:v>
                </c:pt>
                <c:pt idx="102">
                  <c:v>2.2999999999999998</c:v>
                </c:pt>
                <c:pt idx="103">
                  <c:v>5.7</c:v>
                </c:pt>
                <c:pt idx="104">
                  <c:v>2.6</c:v>
                </c:pt>
                <c:pt idx="105">
                  <c:v>2.6</c:v>
                </c:pt>
                <c:pt idx="106">
                  <c:v>2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2.75</c:v>
                </c:pt>
                <c:pt idx="111">
                  <c:v>2.75</c:v>
                </c:pt>
                <c:pt idx="112">
                  <c:v>6.2</c:v>
                </c:pt>
                <c:pt idx="113">
                  <c:v>3.9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6.5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1.2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1.47</c:v>
                </c:pt>
                <c:pt idx="129">
                  <c:v>1.47</c:v>
                </c:pt>
                <c:pt idx="130">
                  <c:v>1.47</c:v>
                </c:pt>
                <c:pt idx="131">
                  <c:v>3.2</c:v>
                </c:pt>
                <c:pt idx="132">
                  <c:v>3.55</c:v>
                </c:pt>
                <c:pt idx="133">
                  <c:v>5.77</c:v>
                </c:pt>
                <c:pt idx="134">
                  <c:v>4.7</c:v>
                </c:pt>
              </c:numCache>
            </c:numRef>
          </c:val>
          <c:smooth val="0"/>
        </c:ser>
        <c:ser>
          <c:idx val="2"/>
          <c:order val="1"/>
          <c:tx>
            <c:v>2010 Non-Biting Male Average</c:v>
          </c:tx>
          <c:spPr>
            <a:ln w="22225" cap="flat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'Web Graph Info.'!$A$2:$A$151</c:f>
              <c:numCache>
                <c:formatCode>m/d;@</c:formatCode>
                <c:ptCount val="150"/>
                <c:pt idx="1">
                  <c:v>40299</c:v>
                </c:pt>
                <c:pt idx="2">
                  <c:v>40300</c:v>
                </c:pt>
                <c:pt idx="3">
                  <c:v>40301</c:v>
                </c:pt>
                <c:pt idx="4">
                  <c:v>40302</c:v>
                </c:pt>
                <c:pt idx="5">
                  <c:v>39938</c:v>
                </c:pt>
                <c:pt idx="6">
                  <c:v>40304</c:v>
                </c:pt>
                <c:pt idx="7">
                  <c:v>40305</c:v>
                </c:pt>
                <c:pt idx="8">
                  <c:v>40306</c:v>
                </c:pt>
                <c:pt idx="9">
                  <c:v>40307</c:v>
                </c:pt>
                <c:pt idx="10">
                  <c:v>40308</c:v>
                </c:pt>
                <c:pt idx="11">
                  <c:v>40309</c:v>
                </c:pt>
                <c:pt idx="12">
                  <c:v>40310</c:v>
                </c:pt>
                <c:pt idx="13">
                  <c:v>40311</c:v>
                </c:pt>
                <c:pt idx="14">
                  <c:v>40312</c:v>
                </c:pt>
                <c:pt idx="15">
                  <c:v>40313</c:v>
                </c:pt>
                <c:pt idx="16">
                  <c:v>40314</c:v>
                </c:pt>
                <c:pt idx="17">
                  <c:v>40315</c:v>
                </c:pt>
                <c:pt idx="18">
                  <c:v>40316</c:v>
                </c:pt>
                <c:pt idx="19">
                  <c:v>40317</c:v>
                </c:pt>
                <c:pt idx="20">
                  <c:v>40318</c:v>
                </c:pt>
                <c:pt idx="21">
                  <c:v>40319</c:v>
                </c:pt>
                <c:pt idx="22">
                  <c:v>40320</c:v>
                </c:pt>
                <c:pt idx="23">
                  <c:v>40321</c:v>
                </c:pt>
                <c:pt idx="24">
                  <c:v>40322</c:v>
                </c:pt>
                <c:pt idx="25">
                  <c:v>40323</c:v>
                </c:pt>
                <c:pt idx="26">
                  <c:v>40324</c:v>
                </c:pt>
                <c:pt idx="27">
                  <c:v>40325</c:v>
                </c:pt>
                <c:pt idx="28">
                  <c:v>40326</c:v>
                </c:pt>
                <c:pt idx="29">
                  <c:v>40327</c:v>
                </c:pt>
                <c:pt idx="30">
                  <c:v>40328</c:v>
                </c:pt>
                <c:pt idx="31">
                  <c:v>40329</c:v>
                </c:pt>
                <c:pt idx="32">
                  <c:v>40330</c:v>
                </c:pt>
                <c:pt idx="33">
                  <c:v>40331</c:v>
                </c:pt>
                <c:pt idx="34">
                  <c:v>40332</c:v>
                </c:pt>
                <c:pt idx="35">
                  <c:v>40333</c:v>
                </c:pt>
                <c:pt idx="36">
                  <c:v>40334</c:v>
                </c:pt>
                <c:pt idx="37">
                  <c:v>40335</c:v>
                </c:pt>
                <c:pt idx="38">
                  <c:v>40336</c:v>
                </c:pt>
                <c:pt idx="39">
                  <c:v>40337</c:v>
                </c:pt>
                <c:pt idx="40">
                  <c:v>40338</c:v>
                </c:pt>
                <c:pt idx="41">
                  <c:v>40339</c:v>
                </c:pt>
                <c:pt idx="42">
                  <c:v>40340</c:v>
                </c:pt>
                <c:pt idx="43">
                  <c:v>40341</c:v>
                </c:pt>
                <c:pt idx="44">
                  <c:v>40342</c:v>
                </c:pt>
                <c:pt idx="45">
                  <c:v>40343</c:v>
                </c:pt>
                <c:pt idx="46">
                  <c:v>40344</c:v>
                </c:pt>
                <c:pt idx="47">
                  <c:v>40345</c:v>
                </c:pt>
                <c:pt idx="48">
                  <c:v>40346</c:v>
                </c:pt>
                <c:pt idx="49">
                  <c:v>40347</c:v>
                </c:pt>
                <c:pt idx="50">
                  <c:v>40348</c:v>
                </c:pt>
                <c:pt idx="51">
                  <c:v>40349</c:v>
                </c:pt>
                <c:pt idx="52">
                  <c:v>40350</c:v>
                </c:pt>
                <c:pt idx="53">
                  <c:v>40351</c:v>
                </c:pt>
                <c:pt idx="54">
                  <c:v>40352</c:v>
                </c:pt>
                <c:pt idx="55">
                  <c:v>40353</c:v>
                </c:pt>
                <c:pt idx="56">
                  <c:v>40354</c:v>
                </c:pt>
                <c:pt idx="57">
                  <c:v>40355</c:v>
                </c:pt>
                <c:pt idx="58">
                  <c:v>40356</c:v>
                </c:pt>
                <c:pt idx="59">
                  <c:v>40357</c:v>
                </c:pt>
                <c:pt idx="60">
                  <c:v>40358</c:v>
                </c:pt>
                <c:pt idx="61">
                  <c:v>40359</c:v>
                </c:pt>
                <c:pt idx="62">
                  <c:v>40360</c:v>
                </c:pt>
                <c:pt idx="63">
                  <c:v>40361</c:v>
                </c:pt>
                <c:pt idx="64">
                  <c:v>40362</c:v>
                </c:pt>
                <c:pt idx="65">
                  <c:v>40363</c:v>
                </c:pt>
                <c:pt idx="66">
                  <c:v>40364</c:v>
                </c:pt>
                <c:pt idx="67">
                  <c:v>40365</c:v>
                </c:pt>
                <c:pt idx="68">
                  <c:v>40366</c:v>
                </c:pt>
                <c:pt idx="69">
                  <c:v>40367</c:v>
                </c:pt>
                <c:pt idx="70">
                  <c:v>40368</c:v>
                </c:pt>
                <c:pt idx="71">
                  <c:v>40369</c:v>
                </c:pt>
                <c:pt idx="72">
                  <c:v>40370</c:v>
                </c:pt>
                <c:pt idx="73">
                  <c:v>40371</c:v>
                </c:pt>
                <c:pt idx="74">
                  <c:v>40372</c:v>
                </c:pt>
                <c:pt idx="75">
                  <c:v>40373</c:v>
                </c:pt>
                <c:pt idx="76">
                  <c:v>40374</c:v>
                </c:pt>
                <c:pt idx="77">
                  <c:v>40375</c:v>
                </c:pt>
                <c:pt idx="78">
                  <c:v>40376</c:v>
                </c:pt>
                <c:pt idx="79">
                  <c:v>40377</c:v>
                </c:pt>
                <c:pt idx="80">
                  <c:v>40378</c:v>
                </c:pt>
                <c:pt idx="81">
                  <c:v>40379</c:v>
                </c:pt>
                <c:pt idx="82">
                  <c:v>40380</c:v>
                </c:pt>
                <c:pt idx="83">
                  <c:v>40381</c:v>
                </c:pt>
                <c:pt idx="84">
                  <c:v>40382</c:v>
                </c:pt>
                <c:pt idx="85">
                  <c:v>40383</c:v>
                </c:pt>
                <c:pt idx="86">
                  <c:v>40384</c:v>
                </c:pt>
                <c:pt idx="87">
                  <c:v>40385</c:v>
                </c:pt>
                <c:pt idx="88">
                  <c:v>40386</c:v>
                </c:pt>
                <c:pt idx="89">
                  <c:v>40387</c:v>
                </c:pt>
                <c:pt idx="90">
                  <c:v>40388</c:v>
                </c:pt>
                <c:pt idx="91">
                  <c:v>40389</c:v>
                </c:pt>
                <c:pt idx="92">
                  <c:v>40390</c:v>
                </c:pt>
                <c:pt idx="93">
                  <c:v>40391</c:v>
                </c:pt>
                <c:pt idx="94">
                  <c:v>40392</c:v>
                </c:pt>
                <c:pt idx="95">
                  <c:v>40393</c:v>
                </c:pt>
                <c:pt idx="96">
                  <c:v>40394</c:v>
                </c:pt>
                <c:pt idx="97">
                  <c:v>40395</c:v>
                </c:pt>
                <c:pt idx="98">
                  <c:v>40396</c:v>
                </c:pt>
                <c:pt idx="99">
                  <c:v>40397</c:v>
                </c:pt>
                <c:pt idx="100">
                  <c:v>40398</c:v>
                </c:pt>
                <c:pt idx="101">
                  <c:v>40399</c:v>
                </c:pt>
                <c:pt idx="102">
                  <c:v>40400</c:v>
                </c:pt>
                <c:pt idx="103">
                  <c:v>40401</c:v>
                </c:pt>
                <c:pt idx="104">
                  <c:v>40402</c:v>
                </c:pt>
                <c:pt idx="105">
                  <c:v>40403</c:v>
                </c:pt>
                <c:pt idx="106">
                  <c:v>40404</c:v>
                </c:pt>
                <c:pt idx="107">
                  <c:v>40405</c:v>
                </c:pt>
                <c:pt idx="108">
                  <c:v>40406</c:v>
                </c:pt>
                <c:pt idx="109">
                  <c:v>40407</c:v>
                </c:pt>
                <c:pt idx="110">
                  <c:v>40408</c:v>
                </c:pt>
                <c:pt idx="111">
                  <c:v>40409</c:v>
                </c:pt>
                <c:pt idx="112">
                  <c:v>40410</c:v>
                </c:pt>
                <c:pt idx="113">
                  <c:v>40411</c:v>
                </c:pt>
                <c:pt idx="114">
                  <c:v>40412</c:v>
                </c:pt>
                <c:pt idx="115">
                  <c:v>40413</c:v>
                </c:pt>
                <c:pt idx="116">
                  <c:v>40414</c:v>
                </c:pt>
                <c:pt idx="117">
                  <c:v>40415</c:v>
                </c:pt>
                <c:pt idx="118">
                  <c:v>40416</c:v>
                </c:pt>
                <c:pt idx="119">
                  <c:v>40417</c:v>
                </c:pt>
                <c:pt idx="120">
                  <c:v>40418</c:v>
                </c:pt>
                <c:pt idx="121">
                  <c:v>40419</c:v>
                </c:pt>
                <c:pt idx="122">
                  <c:v>40420</c:v>
                </c:pt>
                <c:pt idx="123">
                  <c:v>40421</c:v>
                </c:pt>
                <c:pt idx="124">
                  <c:v>40422</c:v>
                </c:pt>
                <c:pt idx="125">
                  <c:v>40423</c:v>
                </c:pt>
                <c:pt idx="126">
                  <c:v>40424</c:v>
                </c:pt>
                <c:pt idx="127">
                  <c:v>40425</c:v>
                </c:pt>
                <c:pt idx="128">
                  <c:v>40426</c:v>
                </c:pt>
                <c:pt idx="129">
                  <c:v>40427</c:v>
                </c:pt>
                <c:pt idx="130">
                  <c:v>40428</c:v>
                </c:pt>
                <c:pt idx="131">
                  <c:v>40429</c:v>
                </c:pt>
                <c:pt idx="132">
                  <c:v>40430</c:v>
                </c:pt>
                <c:pt idx="133">
                  <c:v>40431</c:v>
                </c:pt>
                <c:pt idx="134">
                  <c:v>40432</c:v>
                </c:pt>
                <c:pt idx="135">
                  <c:v>40433</c:v>
                </c:pt>
                <c:pt idx="136">
                  <c:v>40434</c:v>
                </c:pt>
                <c:pt idx="137">
                  <c:v>40435</c:v>
                </c:pt>
                <c:pt idx="138">
                  <c:v>40436</c:v>
                </c:pt>
                <c:pt idx="139">
                  <c:v>40437</c:v>
                </c:pt>
                <c:pt idx="140">
                  <c:v>40438</c:v>
                </c:pt>
                <c:pt idx="141">
                  <c:v>40439</c:v>
                </c:pt>
                <c:pt idx="142">
                  <c:v>40440</c:v>
                </c:pt>
                <c:pt idx="143">
                  <c:v>40441</c:v>
                </c:pt>
                <c:pt idx="144">
                  <c:v>40442</c:v>
                </c:pt>
                <c:pt idx="145">
                  <c:v>40443</c:v>
                </c:pt>
                <c:pt idx="146">
                  <c:v>40444</c:v>
                </c:pt>
                <c:pt idx="147">
                  <c:v>40445</c:v>
                </c:pt>
                <c:pt idx="148">
                  <c:v>40446</c:v>
                </c:pt>
                <c:pt idx="149">
                  <c:v>40447</c:v>
                </c:pt>
              </c:numCache>
            </c:numRef>
          </c:cat>
          <c:val>
            <c:numRef>
              <c:f>'Web Graph Info.'!$J$2:$J$150</c:f>
              <c:numCache>
                <c:formatCode>General</c:formatCode>
                <c:ptCount val="149"/>
                <c:pt idx="20">
                  <c:v>1.08</c:v>
                </c:pt>
                <c:pt idx="21">
                  <c:v>1.08</c:v>
                </c:pt>
                <c:pt idx="22">
                  <c:v>1.08</c:v>
                </c:pt>
                <c:pt idx="23">
                  <c:v>1.08</c:v>
                </c:pt>
                <c:pt idx="24">
                  <c:v>1.08</c:v>
                </c:pt>
                <c:pt idx="25">
                  <c:v>2.6</c:v>
                </c:pt>
                <c:pt idx="26">
                  <c:v>5.4</c:v>
                </c:pt>
                <c:pt idx="27">
                  <c:v>7.7</c:v>
                </c:pt>
                <c:pt idx="28">
                  <c:v>18.5</c:v>
                </c:pt>
                <c:pt idx="29">
                  <c:v>16.34</c:v>
                </c:pt>
                <c:pt idx="30">
                  <c:v>16.34</c:v>
                </c:pt>
                <c:pt idx="31">
                  <c:v>16.34</c:v>
                </c:pt>
                <c:pt idx="32">
                  <c:v>16.34</c:v>
                </c:pt>
                <c:pt idx="33">
                  <c:v>1.2</c:v>
                </c:pt>
                <c:pt idx="34">
                  <c:v>3.61</c:v>
                </c:pt>
                <c:pt idx="35">
                  <c:v>1.95</c:v>
                </c:pt>
                <c:pt idx="36">
                  <c:v>5.8</c:v>
                </c:pt>
                <c:pt idx="37">
                  <c:v>5.8</c:v>
                </c:pt>
                <c:pt idx="38">
                  <c:v>5.8</c:v>
                </c:pt>
                <c:pt idx="39">
                  <c:v>5.57</c:v>
                </c:pt>
                <c:pt idx="40">
                  <c:v>3.83</c:v>
                </c:pt>
                <c:pt idx="41">
                  <c:v>6.13</c:v>
                </c:pt>
                <c:pt idx="42">
                  <c:v>2.4</c:v>
                </c:pt>
                <c:pt idx="43">
                  <c:v>14.61</c:v>
                </c:pt>
                <c:pt idx="44">
                  <c:v>14.61</c:v>
                </c:pt>
                <c:pt idx="45">
                  <c:v>14.61</c:v>
                </c:pt>
                <c:pt idx="46">
                  <c:v>18.84</c:v>
                </c:pt>
                <c:pt idx="47">
                  <c:v>15.45</c:v>
                </c:pt>
                <c:pt idx="48">
                  <c:v>27</c:v>
                </c:pt>
                <c:pt idx="49">
                  <c:v>9.11</c:v>
                </c:pt>
                <c:pt idx="50">
                  <c:v>4.7</c:v>
                </c:pt>
                <c:pt idx="51">
                  <c:v>4.7</c:v>
                </c:pt>
                <c:pt idx="52">
                  <c:v>4.7</c:v>
                </c:pt>
                <c:pt idx="53">
                  <c:v>5.7</c:v>
                </c:pt>
                <c:pt idx="54">
                  <c:v>3.5</c:v>
                </c:pt>
                <c:pt idx="55">
                  <c:v>2.9</c:v>
                </c:pt>
                <c:pt idx="56">
                  <c:v>8.33</c:v>
                </c:pt>
                <c:pt idx="57">
                  <c:v>4.78</c:v>
                </c:pt>
                <c:pt idx="58">
                  <c:v>4.78</c:v>
                </c:pt>
                <c:pt idx="59">
                  <c:v>4.78</c:v>
                </c:pt>
                <c:pt idx="60">
                  <c:v>4.8600000000000003</c:v>
                </c:pt>
                <c:pt idx="61">
                  <c:v>4.7</c:v>
                </c:pt>
                <c:pt idx="62">
                  <c:v>30</c:v>
                </c:pt>
                <c:pt idx="63">
                  <c:v>31</c:v>
                </c:pt>
                <c:pt idx="64">
                  <c:v>62.95</c:v>
                </c:pt>
                <c:pt idx="65">
                  <c:v>62.95</c:v>
                </c:pt>
                <c:pt idx="66">
                  <c:v>62.95</c:v>
                </c:pt>
                <c:pt idx="67">
                  <c:v>62.95</c:v>
                </c:pt>
                <c:pt idx="68">
                  <c:v>4.96</c:v>
                </c:pt>
                <c:pt idx="69">
                  <c:v>6</c:v>
                </c:pt>
                <c:pt idx="70">
                  <c:v>11.3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14</c:v>
                </c:pt>
                <c:pt idx="75">
                  <c:v>2.9</c:v>
                </c:pt>
                <c:pt idx="76">
                  <c:v>5.6</c:v>
                </c:pt>
                <c:pt idx="77">
                  <c:v>7.6</c:v>
                </c:pt>
                <c:pt idx="78">
                  <c:v>4.95</c:v>
                </c:pt>
                <c:pt idx="79">
                  <c:v>4.95</c:v>
                </c:pt>
                <c:pt idx="80">
                  <c:v>4.95</c:v>
                </c:pt>
                <c:pt idx="81">
                  <c:v>4.9000000000000004</c:v>
                </c:pt>
                <c:pt idx="82">
                  <c:v>4.0999999999999996</c:v>
                </c:pt>
                <c:pt idx="83">
                  <c:v>14.3</c:v>
                </c:pt>
                <c:pt idx="84">
                  <c:v>4.25</c:v>
                </c:pt>
                <c:pt idx="85">
                  <c:v>11.5</c:v>
                </c:pt>
                <c:pt idx="86">
                  <c:v>11.5</c:v>
                </c:pt>
                <c:pt idx="87">
                  <c:v>11.5</c:v>
                </c:pt>
                <c:pt idx="88">
                  <c:v>55.4</c:v>
                </c:pt>
                <c:pt idx="89">
                  <c:v>12.9</c:v>
                </c:pt>
                <c:pt idx="90">
                  <c:v>9.6</c:v>
                </c:pt>
                <c:pt idx="91">
                  <c:v>14.5</c:v>
                </c:pt>
                <c:pt idx="92">
                  <c:v>4.25</c:v>
                </c:pt>
                <c:pt idx="93">
                  <c:v>4.25</c:v>
                </c:pt>
                <c:pt idx="94">
                  <c:v>4.25</c:v>
                </c:pt>
                <c:pt idx="95">
                  <c:v>3.57</c:v>
                </c:pt>
                <c:pt idx="96">
                  <c:v>14.38</c:v>
                </c:pt>
                <c:pt idx="97">
                  <c:v>22.25</c:v>
                </c:pt>
                <c:pt idx="98">
                  <c:v>33.950000000000003</c:v>
                </c:pt>
                <c:pt idx="99">
                  <c:v>31.3</c:v>
                </c:pt>
                <c:pt idx="100">
                  <c:v>31.3</c:v>
                </c:pt>
                <c:pt idx="101">
                  <c:v>31.3</c:v>
                </c:pt>
                <c:pt idx="102">
                  <c:v>48.8</c:v>
                </c:pt>
                <c:pt idx="103">
                  <c:v>14.2</c:v>
                </c:pt>
                <c:pt idx="104">
                  <c:v>15.999999999999998</c:v>
                </c:pt>
                <c:pt idx="105">
                  <c:v>3.4</c:v>
                </c:pt>
                <c:pt idx="106">
                  <c:v>2.2999999999999998</c:v>
                </c:pt>
                <c:pt idx="107">
                  <c:v>2.2999999999999998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9.5</c:v>
                </c:pt>
                <c:pt idx="111">
                  <c:v>2.9</c:v>
                </c:pt>
                <c:pt idx="112">
                  <c:v>3.3</c:v>
                </c:pt>
                <c:pt idx="113">
                  <c:v>26.2</c:v>
                </c:pt>
                <c:pt idx="114">
                  <c:v>26.2</c:v>
                </c:pt>
                <c:pt idx="115">
                  <c:v>26.2</c:v>
                </c:pt>
                <c:pt idx="116">
                  <c:v>49.8</c:v>
                </c:pt>
                <c:pt idx="117">
                  <c:v>92.3</c:v>
                </c:pt>
                <c:pt idx="118">
                  <c:v>29.3</c:v>
                </c:pt>
                <c:pt idx="119">
                  <c:v>60.4</c:v>
                </c:pt>
                <c:pt idx="123">
                  <c:v>27.6</c:v>
                </c:pt>
                <c:pt idx="124">
                  <c:v>26.4</c:v>
                </c:pt>
                <c:pt idx="125">
                  <c:v>31.6</c:v>
                </c:pt>
                <c:pt idx="126">
                  <c:v>31.6</c:v>
                </c:pt>
                <c:pt idx="127">
                  <c:v>3.5</c:v>
                </c:pt>
                <c:pt idx="128">
                  <c:v>3.5</c:v>
                </c:pt>
                <c:pt idx="129">
                  <c:v>3.5</c:v>
                </c:pt>
                <c:pt idx="130">
                  <c:v>3.5</c:v>
                </c:pt>
                <c:pt idx="131">
                  <c:v>1</c:v>
                </c:pt>
                <c:pt idx="132">
                  <c:v>2.66</c:v>
                </c:pt>
                <c:pt idx="133">
                  <c:v>1.1000000000000001</c:v>
                </c:pt>
                <c:pt idx="134">
                  <c:v>4.5</c:v>
                </c:pt>
                <c:pt idx="135">
                  <c:v>4.5</c:v>
                </c:pt>
                <c:pt idx="136">
                  <c:v>4.5</c:v>
                </c:pt>
                <c:pt idx="137">
                  <c:v>4.5999999999999996</c:v>
                </c:pt>
                <c:pt idx="138">
                  <c:v>4.8</c:v>
                </c:pt>
                <c:pt idx="139">
                  <c:v>0.8</c:v>
                </c:pt>
              </c:numCache>
            </c:numRef>
          </c:val>
          <c:smooth val="0"/>
        </c:ser>
        <c:ser>
          <c:idx val="1"/>
          <c:order val="2"/>
          <c:tx>
            <c:v>2010 Biting Mosquito Average</c:v>
          </c:tx>
          <c:spPr>
            <a:ln w="3492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dLbls>
            <c:dLbl>
              <c:idx val="45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7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7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9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6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'Web Graph Info.'!$A$2:$A$151</c:f>
              <c:numCache>
                <c:formatCode>m/d;@</c:formatCode>
                <c:ptCount val="150"/>
                <c:pt idx="1">
                  <c:v>40299</c:v>
                </c:pt>
                <c:pt idx="2">
                  <c:v>40300</c:v>
                </c:pt>
                <c:pt idx="3">
                  <c:v>40301</c:v>
                </c:pt>
                <c:pt idx="4">
                  <c:v>40302</c:v>
                </c:pt>
                <c:pt idx="5">
                  <c:v>39938</c:v>
                </c:pt>
                <c:pt idx="6">
                  <c:v>40304</c:v>
                </c:pt>
                <c:pt idx="7">
                  <c:v>40305</c:v>
                </c:pt>
                <c:pt idx="8">
                  <c:v>40306</c:v>
                </c:pt>
                <c:pt idx="9">
                  <c:v>40307</c:v>
                </c:pt>
                <c:pt idx="10">
                  <c:v>40308</c:v>
                </c:pt>
                <c:pt idx="11">
                  <c:v>40309</c:v>
                </c:pt>
                <c:pt idx="12">
                  <c:v>40310</c:v>
                </c:pt>
                <c:pt idx="13">
                  <c:v>40311</c:v>
                </c:pt>
                <c:pt idx="14">
                  <c:v>40312</c:v>
                </c:pt>
                <c:pt idx="15">
                  <c:v>40313</c:v>
                </c:pt>
                <c:pt idx="16">
                  <c:v>40314</c:v>
                </c:pt>
                <c:pt idx="17">
                  <c:v>40315</c:v>
                </c:pt>
                <c:pt idx="18">
                  <c:v>40316</c:v>
                </c:pt>
                <c:pt idx="19">
                  <c:v>40317</c:v>
                </c:pt>
                <c:pt idx="20">
                  <c:v>40318</c:v>
                </c:pt>
                <c:pt idx="21">
                  <c:v>40319</c:v>
                </c:pt>
                <c:pt idx="22">
                  <c:v>40320</c:v>
                </c:pt>
                <c:pt idx="23">
                  <c:v>40321</c:v>
                </c:pt>
                <c:pt idx="24">
                  <c:v>40322</c:v>
                </c:pt>
                <c:pt idx="25">
                  <c:v>40323</c:v>
                </c:pt>
                <c:pt idx="26">
                  <c:v>40324</c:v>
                </c:pt>
                <c:pt idx="27">
                  <c:v>40325</c:v>
                </c:pt>
                <c:pt idx="28">
                  <c:v>40326</c:v>
                </c:pt>
                <c:pt idx="29">
                  <c:v>40327</c:v>
                </c:pt>
                <c:pt idx="30">
                  <c:v>40328</c:v>
                </c:pt>
                <c:pt idx="31">
                  <c:v>40329</c:v>
                </c:pt>
                <c:pt idx="32">
                  <c:v>40330</c:v>
                </c:pt>
                <c:pt idx="33">
                  <c:v>40331</c:v>
                </c:pt>
                <c:pt idx="34">
                  <c:v>40332</c:v>
                </c:pt>
                <c:pt idx="35">
                  <c:v>40333</c:v>
                </c:pt>
                <c:pt idx="36">
                  <c:v>40334</c:v>
                </c:pt>
                <c:pt idx="37">
                  <c:v>40335</c:v>
                </c:pt>
                <c:pt idx="38">
                  <c:v>40336</c:v>
                </c:pt>
                <c:pt idx="39">
                  <c:v>40337</c:v>
                </c:pt>
                <c:pt idx="40">
                  <c:v>40338</c:v>
                </c:pt>
                <c:pt idx="41">
                  <c:v>40339</c:v>
                </c:pt>
                <c:pt idx="42">
                  <c:v>40340</c:v>
                </c:pt>
                <c:pt idx="43">
                  <c:v>40341</c:v>
                </c:pt>
                <c:pt idx="44">
                  <c:v>40342</c:v>
                </c:pt>
                <c:pt idx="45">
                  <c:v>40343</c:v>
                </c:pt>
                <c:pt idx="46">
                  <c:v>40344</c:v>
                </c:pt>
                <c:pt idx="47">
                  <c:v>40345</c:v>
                </c:pt>
                <c:pt idx="48">
                  <c:v>40346</c:v>
                </c:pt>
                <c:pt idx="49">
                  <c:v>40347</c:v>
                </c:pt>
                <c:pt idx="50">
                  <c:v>40348</c:v>
                </c:pt>
                <c:pt idx="51">
                  <c:v>40349</c:v>
                </c:pt>
                <c:pt idx="52">
                  <c:v>40350</c:v>
                </c:pt>
                <c:pt idx="53">
                  <c:v>40351</c:v>
                </c:pt>
                <c:pt idx="54">
                  <c:v>40352</c:v>
                </c:pt>
                <c:pt idx="55">
                  <c:v>40353</c:v>
                </c:pt>
                <c:pt idx="56">
                  <c:v>40354</c:v>
                </c:pt>
                <c:pt idx="57">
                  <c:v>40355</c:v>
                </c:pt>
                <c:pt idx="58">
                  <c:v>40356</c:v>
                </c:pt>
                <c:pt idx="59">
                  <c:v>40357</c:v>
                </c:pt>
                <c:pt idx="60">
                  <c:v>40358</c:v>
                </c:pt>
                <c:pt idx="61">
                  <c:v>40359</c:v>
                </c:pt>
                <c:pt idx="62">
                  <c:v>40360</c:v>
                </c:pt>
                <c:pt idx="63">
                  <c:v>40361</c:v>
                </c:pt>
                <c:pt idx="64">
                  <c:v>40362</c:v>
                </c:pt>
                <c:pt idx="65">
                  <c:v>40363</c:v>
                </c:pt>
                <c:pt idx="66">
                  <c:v>40364</c:v>
                </c:pt>
                <c:pt idx="67">
                  <c:v>40365</c:v>
                </c:pt>
                <c:pt idx="68">
                  <c:v>40366</c:v>
                </c:pt>
                <c:pt idx="69">
                  <c:v>40367</c:v>
                </c:pt>
                <c:pt idx="70">
                  <c:v>40368</c:v>
                </c:pt>
                <c:pt idx="71">
                  <c:v>40369</c:v>
                </c:pt>
                <c:pt idx="72">
                  <c:v>40370</c:v>
                </c:pt>
                <c:pt idx="73">
                  <c:v>40371</c:v>
                </c:pt>
                <c:pt idx="74">
                  <c:v>40372</c:v>
                </c:pt>
                <c:pt idx="75">
                  <c:v>40373</c:v>
                </c:pt>
                <c:pt idx="76">
                  <c:v>40374</c:v>
                </c:pt>
                <c:pt idx="77">
                  <c:v>40375</c:v>
                </c:pt>
                <c:pt idx="78">
                  <c:v>40376</c:v>
                </c:pt>
                <c:pt idx="79">
                  <c:v>40377</c:v>
                </c:pt>
                <c:pt idx="80">
                  <c:v>40378</c:v>
                </c:pt>
                <c:pt idx="81">
                  <c:v>40379</c:v>
                </c:pt>
                <c:pt idx="82">
                  <c:v>40380</c:v>
                </c:pt>
                <c:pt idx="83">
                  <c:v>40381</c:v>
                </c:pt>
                <c:pt idx="84">
                  <c:v>40382</c:v>
                </c:pt>
                <c:pt idx="85">
                  <c:v>40383</c:v>
                </c:pt>
                <c:pt idx="86">
                  <c:v>40384</c:v>
                </c:pt>
                <c:pt idx="87">
                  <c:v>40385</c:v>
                </c:pt>
                <c:pt idx="88">
                  <c:v>40386</c:v>
                </c:pt>
                <c:pt idx="89">
                  <c:v>40387</c:v>
                </c:pt>
                <c:pt idx="90">
                  <c:v>40388</c:v>
                </c:pt>
                <c:pt idx="91">
                  <c:v>40389</c:v>
                </c:pt>
                <c:pt idx="92">
                  <c:v>40390</c:v>
                </c:pt>
                <c:pt idx="93">
                  <c:v>40391</c:v>
                </c:pt>
                <c:pt idx="94">
                  <c:v>40392</c:v>
                </c:pt>
                <c:pt idx="95">
                  <c:v>40393</c:v>
                </c:pt>
                <c:pt idx="96">
                  <c:v>40394</c:v>
                </c:pt>
                <c:pt idx="97">
                  <c:v>40395</c:v>
                </c:pt>
                <c:pt idx="98">
                  <c:v>40396</c:v>
                </c:pt>
                <c:pt idx="99">
                  <c:v>40397</c:v>
                </c:pt>
                <c:pt idx="100">
                  <c:v>40398</c:v>
                </c:pt>
                <c:pt idx="101">
                  <c:v>40399</c:v>
                </c:pt>
                <c:pt idx="102">
                  <c:v>40400</c:v>
                </c:pt>
                <c:pt idx="103">
                  <c:v>40401</c:v>
                </c:pt>
                <c:pt idx="104">
                  <c:v>40402</c:v>
                </c:pt>
                <c:pt idx="105">
                  <c:v>40403</c:v>
                </c:pt>
                <c:pt idx="106">
                  <c:v>40404</c:v>
                </c:pt>
                <c:pt idx="107">
                  <c:v>40405</c:v>
                </c:pt>
                <c:pt idx="108">
                  <c:v>40406</c:v>
                </c:pt>
                <c:pt idx="109">
                  <c:v>40407</c:v>
                </c:pt>
                <c:pt idx="110">
                  <c:v>40408</c:v>
                </c:pt>
                <c:pt idx="111">
                  <c:v>40409</c:v>
                </c:pt>
                <c:pt idx="112">
                  <c:v>40410</c:v>
                </c:pt>
                <c:pt idx="113">
                  <c:v>40411</c:v>
                </c:pt>
                <c:pt idx="114">
                  <c:v>40412</c:v>
                </c:pt>
                <c:pt idx="115">
                  <c:v>40413</c:v>
                </c:pt>
                <c:pt idx="116">
                  <c:v>40414</c:v>
                </c:pt>
                <c:pt idx="117">
                  <c:v>40415</c:v>
                </c:pt>
                <c:pt idx="118">
                  <c:v>40416</c:v>
                </c:pt>
                <c:pt idx="119">
                  <c:v>40417</c:v>
                </c:pt>
                <c:pt idx="120">
                  <c:v>40418</c:v>
                </c:pt>
                <c:pt idx="121">
                  <c:v>40419</c:v>
                </c:pt>
                <c:pt idx="122">
                  <c:v>40420</c:v>
                </c:pt>
                <c:pt idx="123">
                  <c:v>40421</c:v>
                </c:pt>
                <c:pt idx="124">
                  <c:v>40422</c:v>
                </c:pt>
                <c:pt idx="125">
                  <c:v>40423</c:v>
                </c:pt>
                <c:pt idx="126">
                  <c:v>40424</c:v>
                </c:pt>
                <c:pt idx="127">
                  <c:v>40425</c:v>
                </c:pt>
                <c:pt idx="128">
                  <c:v>40426</c:v>
                </c:pt>
                <c:pt idx="129">
                  <c:v>40427</c:v>
                </c:pt>
                <c:pt idx="130">
                  <c:v>40428</c:v>
                </c:pt>
                <c:pt idx="131">
                  <c:v>40429</c:v>
                </c:pt>
                <c:pt idx="132">
                  <c:v>40430</c:v>
                </c:pt>
                <c:pt idx="133">
                  <c:v>40431</c:v>
                </c:pt>
                <c:pt idx="134">
                  <c:v>40432</c:v>
                </c:pt>
                <c:pt idx="135">
                  <c:v>40433</c:v>
                </c:pt>
                <c:pt idx="136">
                  <c:v>40434</c:v>
                </c:pt>
                <c:pt idx="137">
                  <c:v>40435</c:v>
                </c:pt>
                <c:pt idx="138">
                  <c:v>40436</c:v>
                </c:pt>
                <c:pt idx="139">
                  <c:v>40437</c:v>
                </c:pt>
                <c:pt idx="140">
                  <c:v>40438</c:v>
                </c:pt>
                <c:pt idx="141">
                  <c:v>40439</c:v>
                </c:pt>
                <c:pt idx="142">
                  <c:v>40440</c:v>
                </c:pt>
                <c:pt idx="143">
                  <c:v>40441</c:v>
                </c:pt>
                <c:pt idx="144">
                  <c:v>40442</c:v>
                </c:pt>
                <c:pt idx="145">
                  <c:v>40443</c:v>
                </c:pt>
                <c:pt idx="146">
                  <c:v>40444</c:v>
                </c:pt>
                <c:pt idx="147">
                  <c:v>40445</c:v>
                </c:pt>
                <c:pt idx="148">
                  <c:v>40446</c:v>
                </c:pt>
                <c:pt idx="149">
                  <c:v>40447</c:v>
                </c:pt>
              </c:numCache>
            </c:numRef>
          </c:cat>
          <c:val>
            <c:numRef>
              <c:f>'Web Graph Info.'!$I$2:$I$150</c:f>
              <c:numCache>
                <c:formatCode>General</c:formatCode>
                <c:ptCount val="149"/>
                <c:pt idx="20">
                  <c:v>5.13</c:v>
                </c:pt>
                <c:pt idx="21">
                  <c:v>5.13</c:v>
                </c:pt>
                <c:pt idx="22">
                  <c:v>5.13</c:v>
                </c:pt>
                <c:pt idx="23">
                  <c:v>5.13</c:v>
                </c:pt>
                <c:pt idx="24">
                  <c:v>5.13</c:v>
                </c:pt>
                <c:pt idx="25">
                  <c:v>10.1</c:v>
                </c:pt>
                <c:pt idx="26">
                  <c:v>12.75</c:v>
                </c:pt>
                <c:pt idx="27">
                  <c:v>17.899999999999999</c:v>
                </c:pt>
                <c:pt idx="28">
                  <c:v>19</c:v>
                </c:pt>
                <c:pt idx="29">
                  <c:v>24.11</c:v>
                </c:pt>
                <c:pt idx="30">
                  <c:v>24.11</c:v>
                </c:pt>
                <c:pt idx="31">
                  <c:v>24.11</c:v>
                </c:pt>
                <c:pt idx="32">
                  <c:v>24.11</c:v>
                </c:pt>
                <c:pt idx="33">
                  <c:v>2.1</c:v>
                </c:pt>
                <c:pt idx="34">
                  <c:v>7.05</c:v>
                </c:pt>
                <c:pt idx="35">
                  <c:v>4.5999999999999996</c:v>
                </c:pt>
                <c:pt idx="36">
                  <c:v>12.66</c:v>
                </c:pt>
                <c:pt idx="37">
                  <c:v>12.66</c:v>
                </c:pt>
                <c:pt idx="38">
                  <c:v>12.66</c:v>
                </c:pt>
                <c:pt idx="39">
                  <c:v>35</c:v>
                </c:pt>
                <c:pt idx="40">
                  <c:v>12.5</c:v>
                </c:pt>
                <c:pt idx="41">
                  <c:v>12.88</c:v>
                </c:pt>
                <c:pt idx="42">
                  <c:v>3.06</c:v>
                </c:pt>
                <c:pt idx="43">
                  <c:v>33.450000000000003</c:v>
                </c:pt>
                <c:pt idx="44">
                  <c:v>33.450000000000003</c:v>
                </c:pt>
                <c:pt idx="45">
                  <c:v>33.450000000000003</c:v>
                </c:pt>
                <c:pt idx="46">
                  <c:v>119.95</c:v>
                </c:pt>
                <c:pt idx="47">
                  <c:v>80.61</c:v>
                </c:pt>
                <c:pt idx="48">
                  <c:v>143.16</c:v>
                </c:pt>
                <c:pt idx="49">
                  <c:v>60.3</c:v>
                </c:pt>
                <c:pt idx="50">
                  <c:v>64.150000000000006</c:v>
                </c:pt>
                <c:pt idx="51">
                  <c:v>64.150000000000006</c:v>
                </c:pt>
                <c:pt idx="52">
                  <c:v>64.150000000000006</c:v>
                </c:pt>
                <c:pt idx="53">
                  <c:v>45.45</c:v>
                </c:pt>
                <c:pt idx="54">
                  <c:v>72.14</c:v>
                </c:pt>
                <c:pt idx="55">
                  <c:v>39.700000000000003</c:v>
                </c:pt>
                <c:pt idx="56">
                  <c:v>45.6</c:v>
                </c:pt>
                <c:pt idx="57">
                  <c:v>35.25</c:v>
                </c:pt>
                <c:pt idx="58">
                  <c:v>35.25</c:v>
                </c:pt>
                <c:pt idx="59">
                  <c:v>35.25</c:v>
                </c:pt>
                <c:pt idx="60">
                  <c:v>18.05</c:v>
                </c:pt>
                <c:pt idx="61">
                  <c:v>26.4</c:v>
                </c:pt>
                <c:pt idx="62">
                  <c:v>84.3</c:v>
                </c:pt>
                <c:pt idx="63">
                  <c:v>66.56</c:v>
                </c:pt>
                <c:pt idx="64">
                  <c:v>61.68</c:v>
                </c:pt>
                <c:pt idx="65">
                  <c:v>61.68</c:v>
                </c:pt>
                <c:pt idx="66">
                  <c:v>61.68</c:v>
                </c:pt>
                <c:pt idx="67">
                  <c:v>61.68</c:v>
                </c:pt>
                <c:pt idx="68">
                  <c:v>32.5</c:v>
                </c:pt>
                <c:pt idx="69">
                  <c:v>29.5</c:v>
                </c:pt>
                <c:pt idx="70">
                  <c:v>29</c:v>
                </c:pt>
                <c:pt idx="71">
                  <c:v>25.1</c:v>
                </c:pt>
                <c:pt idx="72">
                  <c:v>25.1</c:v>
                </c:pt>
                <c:pt idx="73">
                  <c:v>25.1</c:v>
                </c:pt>
                <c:pt idx="74">
                  <c:v>24</c:v>
                </c:pt>
                <c:pt idx="75">
                  <c:v>14.9</c:v>
                </c:pt>
                <c:pt idx="76">
                  <c:v>19.68</c:v>
                </c:pt>
                <c:pt idx="77">
                  <c:v>33.5</c:v>
                </c:pt>
                <c:pt idx="78">
                  <c:v>32.700000000000003</c:v>
                </c:pt>
                <c:pt idx="79">
                  <c:v>32.700000000000003</c:v>
                </c:pt>
                <c:pt idx="80">
                  <c:v>32.700000000000003</c:v>
                </c:pt>
                <c:pt idx="81">
                  <c:v>27.67</c:v>
                </c:pt>
                <c:pt idx="82">
                  <c:v>22.5</c:v>
                </c:pt>
                <c:pt idx="83">
                  <c:v>29</c:v>
                </c:pt>
                <c:pt idx="84">
                  <c:v>8.3000000000000007</c:v>
                </c:pt>
                <c:pt idx="85">
                  <c:v>26.9</c:v>
                </c:pt>
                <c:pt idx="86">
                  <c:v>26.9</c:v>
                </c:pt>
                <c:pt idx="87">
                  <c:v>26.9</c:v>
                </c:pt>
                <c:pt idx="88">
                  <c:v>69.3</c:v>
                </c:pt>
                <c:pt idx="89">
                  <c:v>34.1</c:v>
                </c:pt>
                <c:pt idx="90">
                  <c:v>37.4</c:v>
                </c:pt>
                <c:pt idx="91">
                  <c:v>40.799999999999997</c:v>
                </c:pt>
                <c:pt idx="92">
                  <c:v>26.7</c:v>
                </c:pt>
                <c:pt idx="93">
                  <c:v>26.7</c:v>
                </c:pt>
                <c:pt idx="94">
                  <c:v>26.7</c:v>
                </c:pt>
                <c:pt idx="95">
                  <c:v>37.4</c:v>
                </c:pt>
                <c:pt idx="96">
                  <c:v>55.48</c:v>
                </c:pt>
                <c:pt idx="97">
                  <c:v>42.2</c:v>
                </c:pt>
                <c:pt idx="98">
                  <c:v>47.1</c:v>
                </c:pt>
                <c:pt idx="99">
                  <c:v>109</c:v>
                </c:pt>
                <c:pt idx="100">
                  <c:v>109</c:v>
                </c:pt>
                <c:pt idx="101">
                  <c:v>109</c:v>
                </c:pt>
                <c:pt idx="102">
                  <c:v>80.7</c:v>
                </c:pt>
                <c:pt idx="103">
                  <c:v>44.5</c:v>
                </c:pt>
                <c:pt idx="104" formatCode="0.00">
                  <c:v>51.266666666666659</c:v>
                </c:pt>
                <c:pt idx="105">
                  <c:v>18.3</c:v>
                </c:pt>
                <c:pt idx="106">
                  <c:v>23.4</c:v>
                </c:pt>
                <c:pt idx="107">
                  <c:v>23.4</c:v>
                </c:pt>
                <c:pt idx="108">
                  <c:v>23.4</c:v>
                </c:pt>
                <c:pt idx="109">
                  <c:v>23.4</c:v>
                </c:pt>
                <c:pt idx="110">
                  <c:v>52.9</c:v>
                </c:pt>
                <c:pt idx="111">
                  <c:v>27.3</c:v>
                </c:pt>
                <c:pt idx="112">
                  <c:v>37.9</c:v>
                </c:pt>
                <c:pt idx="113">
                  <c:v>40.299999999999997</c:v>
                </c:pt>
                <c:pt idx="114">
                  <c:v>40.299999999999997</c:v>
                </c:pt>
                <c:pt idx="115">
                  <c:v>40.299999999999997</c:v>
                </c:pt>
                <c:pt idx="116">
                  <c:v>67.760000000000005</c:v>
                </c:pt>
                <c:pt idx="117">
                  <c:v>107.9</c:v>
                </c:pt>
                <c:pt idx="118">
                  <c:v>40.1</c:v>
                </c:pt>
                <c:pt idx="119">
                  <c:v>54.4</c:v>
                </c:pt>
                <c:pt idx="120" formatCode="0.0">
                  <c:v>83.9</c:v>
                </c:pt>
                <c:pt idx="121" formatCode="0.0">
                  <c:v>83.9</c:v>
                </c:pt>
                <c:pt idx="122" formatCode="0.0">
                  <c:v>83.9</c:v>
                </c:pt>
                <c:pt idx="123">
                  <c:v>46</c:v>
                </c:pt>
                <c:pt idx="124">
                  <c:v>53.5</c:v>
                </c:pt>
                <c:pt idx="125">
                  <c:v>31.6</c:v>
                </c:pt>
                <c:pt idx="126">
                  <c:v>31.6</c:v>
                </c:pt>
                <c:pt idx="127">
                  <c:v>9.15</c:v>
                </c:pt>
                <c:pt idx="128">
                  <c:v>9.15</c:v>
                </c:pt>
                <c:pt idx="129">
                  <c:v>9.15</c:v>
                </c:pt>
                <c:pt idx="130">
                  <c:v>9.15</c:v>
                </c:pt>
                <c:pt idx="131">
                  <c:v>4.8</c:v>
                </c:pt>
                <c:pt idx="132">
                  <c:v>12.7</c:v>
                </c:pt>
                <c:pt idx="133">
                  <c:v>5.6</c:v>
                </c:pt>
                <c:pt idx="134">
                  <c:v>22.6</c:v>
                </c:pt>
                <c:pt idx="135">
                  <c:v>22.6</c:v>
                </c:pt>
                <c:pt idx="136">
                  <c:v>22.6</c:v>
                </c:pt>
                <c:pt idx="137">
                  <c:v>24.1</c:v>
                </c:pt>
                <c:pt idx="138">
                  <c:v>21.7</c:v>
                </c:pt>
                <c:pt idx="139">
                  <c:v>4.3499999999999996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'Web Graph Info.'!$E$1</c:f>
              <c:strCache>
                <c:ptCount val="1"/>
                <c:pt idx="0">
                  <c:v>Evening Adulticiding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9"/>
            <c:spPr>
              <a:solidFill>
                <a:schemeClr val="accent6">
                  <a:lumMod val="75000"/>
                </a:schemeClr>
              </a:solidFill>
            </c:spPr>
          </c:marker>
          <c:val>
            <c:numRef>
              <c:f>'Web Graph Info.'!$E$3:$E$151</c:f>
              <c:numCache>
                <c:formatCode>General</c:formatCode>
                <c:ptCount val="149"/>
                <c:pt idx="46">
                  <c:v>0</c:v>
                </c:pt>
                <c:pt idx="58">
                  <c:v>0</c:v>
                </c:pt>
                <c:pt idx="59">
                  <c:v>0</c:v>
                </c:pt>
                <c:pt idx="64">
                  <c:v>0</c:v>
                </c:pt>
                <c:pt idx="89">
                  <c:v>0</c:v>
                </c:pt>
                <c:pt idx="90">
                  <c:v>0</c:v>
                </c:pt>
                <c:pt idx="94">
                  <c:v>0</c:v>
                </c:pt>
                <c:pt idx="100" formatCode="0.0">
                  <c:v>0</c:v>
                </c:pt>
                <c:pt idx="108" formatCode="0.0">
                  <c:v>0</c:v>
                </c:pt>
                <c:pt idx="116" formatCode="0.0">
                  <c:v>0</c:v>
                </c:pt>
                <c:pt idx="117" formatCode="0.0">
                  <c:v>0</c:v>
                </c:pt>
                <c:pt idx="122" formatCode="0.0">
                  <c:v>0</c:v>
                </c:pt>
                <c:pt idx="123" formatCode="0.0">
                  <c:v>0</c:v>
                </c:pt>
                <c:pt idx="126">
                  <c:v>0</c:v>
                </c:pt>
                <c:pt idx="127">
                  <c:v>0</c:v>
                </c:pt>
                <c:pt idx="1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23424"/>
        <c:axId val="55225728"/>
      </c:lineChart>
      <c:dateAx>
        <c:axId val="55223424"/>
        <c:scaling>
          <c:orientation val="minMax"/>
          <c:max val="40451"/>
          <c:min val="40318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148450244698211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22572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2257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Eras Demi ITC" pitchFamily="34" charset="0"/>
                    <a:ea typeface="Arial"/>
                    <a:cs typeface="Arial"/>
                  </a:defRPr>
                </a:pPr>
                <a:r>
                  <a:rPr lang="en-US" sz="1400">
                    <a:latin typeface="Eras Demi ITC" pitchFamily="34" charset="0"/>
                  </a:rPr>
                  <a:t>Mosquito Count 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376835236541598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223424"/>
        <c:crosses val="autoZero"/>
        <c:crossBetween val="between"/>
        <c:majorUnit val="10"/>
        <c:minorUnit val="2"/>
      </c:valAx>
      <c:spPr>
        <a:gradFill>
          <a:gsLst>
            <a:gs pos="75000">
              <a:schemeClr val="bg1">
                <a:lumMod val="85000"/>
              </a:schemeClr>
            </a:gs>
            <a:gs pos="65000">
              <a:sysClr val="windowText" lastClr="000000">
                <a:alpha val="7000"/>
              </a:sysClr>
            </a:gs>
          </a:gsLst>
          <a:lin ang="5400000" scaled="0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2130965593788768E-2"/>
          <c:y val="9.4616639477977243E-2"/>
          <c:w val="0.84466509700993264"/>
          <c:h val="6.7719635658215413E-2"/>
        </c:manualLayout>
      </c:layout>
      <c:overlay val="0"/>
      <c:spPr>
        <a:noFill/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1">
      <a:blip xmlns:r="http://schemas.openxmlformats.org/officeDocument/2006/relationships" r:embed="rId1">
        <a:alphaModFix amt="22000"/>
      </a:blip>
      <a:srcRect/>
      <a:stretch>
        <a:fillRect/>
      </a:stretch>
    </a:blipFill>
    <a:ln w="9525">
      <a:noFill/>
    </a:ln>
    <a:scene3d>
      <a:camera prst="orthographicFront"/>
      <a:lightRig rig="threePt" dir="t"/>
    </a:scene3d>
    <a:sp3d>
      <a:bevelT/>
    </a:sp3d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Traps vs. Rural Traps</a:t>
            </a:r>
          </a:p>
        </c:rich>
      </c:tx>
      <c:layout>
        <c:manualLayout>
          <c:xMode val="edge"/>
          <c:yMode val="edge"/>
          <c:x val="0.39511653718095746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8856825749167592E-2"/>
          <c:y val="7.0146818923327914E-2"/>
          <c:w val="0.92341842397336249"/>
          <c:h val="0.85807504078303465"/>
        </c:manualLayout>
      </c:layout>
      <c:lineChart>
        <c:grouping val="standard"/>
        <c:varyColors val="0"/>
        <c:ser>
          <c:idx val="1"/>
          <c:order val="0"/>
          <c:tx>
            <c:v>City</c:v>
          </c:tx>
          <c:marker>
            <c:symbol val="none"/>
          </c:marker>
          <c:val>
            <c:numRef>
              <c:f>'Web Graph Info.'!$I$7:$I$150</c:f>
              <c:numCache>
                <c:formatCode>General</c:formatCode>
                <c:ptCount val="144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ser>
          <c:idx val="2"/>
          <c:order val="1"/>
          <c:tx>
            <c:v>Rural</c:v>
          </c:tx>
          <c:marker>
            <c:symbol val="none"/>
          </c:marker>
          <c:val>
            <c:numRef>
              <c:f>'Web Graph Info.'!$S$7:$S$150</c:f>
              <c:numCache>
                <c:formatCode>General</c:formatCode>
                <c:ptCount val="144"/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17.55</c:v>
                </c:pt>
                <c:pt idx="21">
                  <c:v>17.55</c:v>
                </c:pt>
                <c:pt idx="22">
                  <c:v>24.83</c:v>
                </c:pt>
                <c:pt idx="23">
                  <c:v>24.83</c:v>
                </c:pt>
                <c:pt idx="24">
                  <c:v>23.6</c:v>
                </c:pt>
                <c:pt idx="25">
                  <c:v>23.6</c:v>
                </c:pt>
                <c:pt idx="26">
                  <c:v>23.6</c:v>
                </c:pt>
                <c:pt idx="27">
                  <c:v>23.6</c:v>
                </c:pt>
                <c:pt idx="28">
                  <c:v>4.7699999999999996</c:v>
                </c:pt>
                <c:pt idx="29">
                  <c:v>4.7699999999999996</c:v>
                </c:pt>
                <c:pt idx="30">
                  <c:v>4.7699999999999996</c:v>
                </c:pt>
                <c:pt idx="31">
                  <c:v>20.75</c:v>
                </c:pt>
                <c:pt idx="32">
                  <c:v>20.75</c:v>
                </c:pt>
                <c:pt idx="33">
                  <c:v>20.75</c:v>
                </c:pt>
                <c:pt idx="34">
                  <c:v>20.68</c:v>
                </c:pt>
                <c:pt idx="35">
                  <c:v>20.68</c:v>
                </c:pt>
                <c:pt idx="36">
                  <c:v>8.75</c:v>
                </c:pt>
                <c:pt idx="37">
                  <c:v>8.75</c:v>
                </c:pt>
                <c:pt idx="38">
                  <c:v>40.14</c:v>
                </c:pt>
                <c:pt idx="39">
                  <c:v>40.14</c:v>
                </c:pt>
                <c:pt idx="40">
                  <c:v>40.14</c:v>
                </c:pt>
                <c:pt idx="41">
                  <c:v>155.9</c:v>
                </c:pt>
                <c:pt idx="42">
                  <c:v>155.9</c:v>
                </c:pt>
                <c:pt idx="43">
                  <c:v>64.959999999999994</c:v>
                </c:pt>
                <c:pt idx="44">
                  <c:v>64.959999999999994</c:v>
                </c:pt>
                <c:pt idx="45">
                  <c:v>98.33</c:v>
                </c:pt>
                <c:pt idx="46">
                  <c:v>98.33</c:v>
                </c:pt>
                <c:pt idx="47">
                  <c:v>98.33</c:v>
                </c:pt>
                <c:pt idx="48">
                  <c:v>130.53</c:v>
                </c:pt>
                <c:pt idx="49">
                  <c:v>130.53</c:v>
                </c:pt>
                <c:pt idx="50">
                  <c:v>69</c:v>
                </c:pt>
                <c:pt idx="51">
                  <c:v>69</c:v>
                </c:pt>
                <c:pt idx="52">
                  <c:v>60.2</c:v>
                </c:pt>
                <c:pt idx="53">
                  <c:v>60.2</c:v>
                </c:pt>
                <c:pt idx="54">
                  <c:v>60.2</c:v>
                </c:pt>
                <c:pt idx="55">
                  <c:v>24.8</c:v>
                </c:pt>
                <c:pt idx="56">
                  <c:v>24.8</c:v>
                </c:pt>
                <c:pt idx="57">
                  <c:v>52.6</c:v>
                </c:pt>
                <c:pt idx="58">
                  <c:v>52.6</c:v>
                </c:pt>
                <c:pt idx="59">
                  <c:v>124.36</c:v>
                </c:pt>
                <c:pt idx="60">
                  <c:v>124.36</c:v>
                </c:pt>
                <c:pt idx="61">
                  <c:v>124.36</c:v>
                </c:pt>
                <c:pt idx="62">
                  <c:v>124.36</c:v>
                </c:pt>
                <c:pt idx="63">
                  <c:v>74.3</c:v>
                </c:pt>
                <c:pt idx="64">
                  <c:v>44.9</c:v>
                </c:pt>
                <c:pt idx="65">
                  <c:v>44.9</c:v>
                </c:pt>
                <c:pt idx="66">
                  <c:v>65.2</c:v>
                </c:pt>
                <c:pt idx="67">
                  <c:v>65.2</c:v>
                </c:pt>
                <c:pt idx="68">
                  <c:v>65.2</c:v>
                </c:pt>
                <c:pt idx="69">
                  <c:v>35.4</c:v>
                </c:pt>
                <c:pt idx="70">
                  <c:v>35.4</c:v>
                </c:pt>
                <c:pt idx="71">
                  <c:v>48.9</c:v>
                </c:pt>
                <c:pt idx="72">
                  <c:v>48.9</c:v>
                </c:pt>
                <c:pt idx="73">
                  <c:v>57</c:v>
                </c:pt>
                <c:pt idx="74">
                  <c:v>57</c:v>
                </c:pt>
                <c:pt idx="75">
                  <c:v>57</c:v>
                </c:pt>
                <c:pt idx="76">
                  <c:v>82</c:v>
                </c:pt>
                <c:pt idx="77">
                  <c:v>82</c:v>
                </c:pt>
                <c:pt idx="78">
                  <c:v>49.09</c:v>
                </c:pt>
                <c:pt idx="79">
                  <c:v>49.09</c:v>
                </c:pt>
                <c:pt idx="80">
                  <c:v>80.3</c:v>
                </c:pt>
                <c:pt idx="81">
                  <c:v>80.3</c:v>
                </c:pt>
                <c:pt idx="82">
                  <c:v>80.3</c:v>
                </c:pt>
                <c:pt idx="83">
                  <c:v>263.3</c:v>
                </c:pt>
                <c:pt idx="84">
                  <c:v>263.3</c:v>
                </c:pt>
                <c:pt idx="85">
                  <c:v>187.8</c:v>
                </c:pt>
                <c:pt idx="86">
                  <c:v>187.8</c:v>
                </c:pt>
                <c:pt idx="87">
                  <c:v>353.8</c:v>
                </c:pt>
                <c:pt idx="88">
                  <c:v>353.8</c:v>
                </c:pt>
                <c:pt idx="89">
                  <c:v>353.8</c:v>
                </c:pt>
                <c:pt idx="90">
                  <c:v>318.63</c:v>
                </c:pt>
                <c:pt idx="91">
                  <c:v>318.63</c:v>
                </c:pt>
                <c:pt idx="92">
                  <c:v>102.6</c:v>
                </c:pt>
                <c:pt idx="93">
                  <c:v>102.6</c:v>
                </c:pt>
                <c:pt idx="94">
                  <c:v>156.80000000000001</c:v>
                </c:pt>
                <c:pt idx="95">
                  <c:v>156.80000000000001</c:v>
                </c:pt>
                <c:pt idx="96">
                  <c:v>156.80000000000001</c:v>
                </c:pt>
                <c:pt idx="97">
                  <c:v>301.69</c:v>
                </c:pt>
                <c:pt idx="98">
                  <c:v>301.69</c:v>
                </c:pt>
                <c:pt idx="99">
                  <c:v>103.8</c:v>
                </c:pt>
                <c:pt idx="100">
                  <c:v>103.8</c:v>
                </c:pt>
                <c:pt idx="101">
                  <c:v>49.51</c:v>
                </c:pt>
                <c:pt idx="102">
                  <c:v>49.51</c:v>
                </c:pt>
                <c:pt idx="103">
                  <c:v>49.51</c:v>
                </c:pt>
                <c:pt idx="104">
                  <c:v>49.51</c:v>
                </c:pt>
                <c:pt idx="105">
                  <c:v>136.1</c:v>
                </c:pt>
                <c:pt idx="106">
                  <c:v>109.7</c:v>
                </c:pt>
                <c:pt idx="107">
                  <c:v>109.7</c:v>
                </c:pt>
                <c:pt idx="108">
                  <c:v>73.099999999999994</c:v>
                </c:pt>
                <c:pt idx="109">
                  <c:v>74.099999999999994</c:v>
                </c:pt>
                <c:pt idx="110">
                  <c:v>75.099999999999994</c:v>
                </c:pt>
                <c:pt idx="111">
                  <c:v>70.099999999999994</c:v>
                </c:pt>
                <c:pt idx="112">
                  <c:v>70.099999999999994</c:v>
                </c:pt>
                <c:pt idx="115">
                  <c:v>407.4</c:v>
                </c:pt>
                <c:pt idx="116">
                  <c:v>407.4</c:v>
                </c:pt>
                <c:pt idx="117">
                  <c:v>407.4</c:v>
                </c:pt>
                <c:pt idx="118">
                  <c:v>27.96</c:v>
                </c:pt>
                <c:pt idx="119">
                  <c:v>27.96</c:v>
                </c:pt>
                <c:pt idx="120">
                  <c:v>27.96</c:v>
                </c:pt>
                <c:pt idx="121">
                  <c:v>27.96</c:v>
                </c:pt>
                <c:pt idx="122">
                  <c:v>27.96</c:v>
                </c:pt>
                <c:pt idx="123">
                  <c:v>27.96</c:v>
                </c:pt>
                <c:pt idx="124">
                  <c:v>27.96</c:v>
                </c:pt>
                <c:pt idx="125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98656"/>
        <c:axId val="123800576"/>
      </c:lineChart>
      <c:catAx>
        <c:axId val="12379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47280799112101385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800576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1238005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 Count</a:t>
                </a:r>
              </a:p>
            </c:rich>
          </c:tx>
          <c:layout>
            <c:manualLayout>
              <c:xMode val="edge"/>
              <c:yMode val="edge"/>
              <c:x val="0"/>
              <c:y val="0.4208809135400232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798656"/>
        <c:crosses val="autoZero"/>
        <c:crossBetween val="between"/>
        <c:maj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5746796356340181"/>
          <c:y val="2.2229472539427138E-2"/>
          <c:w val="0.15824190677610381"/>
          <c:h val="3.7114145397404492E-2"/>
        </c:manualLayout>
      </c:layout>
      <c:overlay val="0"/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County Culex Collections 2010</a:t>
            </a:r>
          </a:p>
        </c:rich>
      </c:tx>
      <c:layout>
        <c:manualLayout>
          <c:xMode val="edge"/>
          <c:yMode val="edge"/>
          <c:x val="0.3662597114317425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43840177580466"/>
          <c:y val="0.12234910277324652"/>
          <c:w val="0.75471698113207553"/>
          <c:h val="0.69820554649265953"/>
        </c:manualLayout>
      </c:layout>
      <c:lineChart>
        <c:grouping val="standard"/>
        <c:varyColors val="0"/>
        <c:ser>
          <c:idx val="0"/>
          <c:order val="0"/>
          <c:tx>
            <c:v>County total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'2010 County vs. Tarsalis'!$A$2:$A$107</c:f>
              <c:numCache>
                <c:formatCode>[$-409]d\-mmm;@</c:formatCode>
                <c:ptCount val="106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</c:numCache>
            </c:numRef>
          </c:cat>
          <c:val>
            <c:numRef>
              <c:f>'2010 County vs. Tarsalis'!$G$2:$G$136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416</c:v>
                </c:pt>
                <c:pt idx="12">
                  <c:v>397</c:v>
                </c:pt>
                <c:pt idx="13">
                  <c:v>673</c:v>
                </c:pt>
                <c:pt idx="14">
                  <c:v>678</c:v>
                </c:pt>
                <c:pt idx="15">
                  <c:v>720.5</c:v>
                </c:pt>
                <c:pt idx="16">
                  <c:v>720.5</c:v>
                </c:pt>
                <c:pt idx="17">
                  <c:v>720.5</c:v>
                </c:pt>
                <c:pt idx="18">
                  <c:v>720.5</c:v>
                </c:pt>
                <c:pt idx="19">
                  <c:v>720.5</c:v>
                </c:pt>
                <c:pt idx="20">
                  <c:v>200.5</c:v>
                </c:pt>
                <c:pt idx="21">
                  <c:v>149.5</c:v>
                </c:pt>
                <c:pt idx="22">
                  <c:v>527.87</c:v>
                </c:pt>
                <c:pt idx="23">
                  <c:v>527.87</c:v>
                </c:pt>
                <c:pt idx="24">
                  <c:v>527.87</c:v>
                </c:pt>
                <c:pt idx="25">
                  <c:v>1314</c:v>
                </c:pt>
                <c:pt idx="26">
                  <c:v>819</c:v>
                </c:pt>
                <c:pt idx="27">
                  <c:v>359</c:v>
                </c:pt>
                <c:pt idx="28">
                  <c:v>189</c:v>
                </c:pt>
                <c:pt idx="29">
                  <c:v>1190.3</c:v>
                </c:pt>
                <c:pt idx="30">
                  <c:v>1190.3</c:v>
                </c:pt>
                <c:pt idx="31">
                  <c:v>1190.3</c:v>
                </c:pt>
                <c:pt idx="32">
                  <c:v>4306.5</c:v>
                </c:pt>
                <c:pt idx="33">
                  <c:v>3478.5</c:v>
                </c:pt>
                <c:pt idx="34">
                  <c:v>3499.5</c:v>
                </c:pt>
                <c:pt idx="35">
                  <c:v>1865.5</c:v>
                </c:pt>
                <c:pt idx="36">
                  <c:v>2723.8</c:v>
                </c:pt>
                <c:pt idx="37">
                  <c:v>2723.8</c:v>
                </c:pt>
                <c:pt idx="38">
                  <c:v>2723.8</c:v>
                </c:pt>
                <c:pt idx="39">
                  <c:v>2736.5</c:v>
                </c:pt>
                <c:pt idx="40">
                  <c:v>3414.5</c:v>
                </c:pt>
                <c:pt idx="41">
                  <c:v>1840.5</c:v>
                </c:pt>
                <c:pt idx="42">
                  <c:v>1924.5</c:v>
                </c:pt>
                <c:pt idx="43">
                  <c:v>1582.8000000000002</c:v>
                </c:pt>
                <c:pt idx="44">
                  <c:v>1582.8000000000002</c:v>
                </c:pt>
                <c:pt idx="45">
                  <c:v>1582.8000000000002</c:v>
                </c:pt>
                <c:pt idx="46">
                  <c:v>744</c:v>
                </c:pt>
                <c:pt idx="47">
                  <c:v>901</c:v>
                </c:pt>
                <c:pt idx="48">
                  <c:v>2349</c:v>
                </c:pt>
                <c:pt idx="49">
                  <c:v>2110</c:v>
                </c:pt>
                <c:pt idx="50">
                  <c:v>2725</c:v>
                </c:pt>
                <c:pt idx="51">
                  <c:v>2725</c:v>
                </c:pt>
                <c:pt idx="52">
                  <c:v>2725</c:v>
                </c:pt>
                <c:pt idx="53">
                  <c:v>2725</c:v>
                </c:pt>
                <c:pt idx="54">
                  <c:v>1788</c:v>
                </c:pt>
                <c:pt idx="55">
                  <c:v>1308</c:v>
                </c:pt>
                <c:pt idx="56">
                  <c:v>1297</c:v>
                </c:pt>
                <c:pt idx="57">
                  <c:v>1491</c:v>
                </c:pt>
                <c:pt idx="58">
                  <c:v>1491</c:v>
                </c:pt>
                <c:pt idx="59">
                  <c:v>1491</c:v>
                </c:pt>
                <c:pt idx="60">
                  <c:v>1012</c:v>
                </c:pt>
                <c:pt idx="61">
                  <c:v>804</c:v>
                </c:pt>
                <c:pt idx="62">
                  <c:v>921.5</c:v>
                </c:pt>
                <c:pt idx="63">
                  <c:v>1226.5</c:v>
                </c:pt>
                <c:pt idx="64">
                  <c:v>1494</c:v>
                </c:pt>
                <c:pt idx="65">
                  <c:v>1494</c:v>
                </c:pt>
                <c:pt idx="66">
                  <c:v>1494</c:v>
                </c:pt>
                <c:pt idx="67">
                  <c:v>1893</c:v>
                </c:pt>
                <c:pt idx="68">
                  <c:v>1763</c:v>
                </c:pt>
                <c:pt idx="69">
                  <c:v>1395.5</c:v>
                </c:pt>
                <c:pt idx="70">
                  <c:v>951.5</c:v>
                </c:pt>
                <c:pt idx="71">
                  <c:v>1823.8999999999999</c:v>
                </c:pt>
                <c:pt idx="72">
                  <c:v>1823.8999999999999</c:v>
                </c:pt>
                <c:pt idx="73">
                  <c:v>1823.8999999999999</c:v>
                </c:pt>
                <c:pt idx="74">
                  <c:v>4615.5</c:v>
                </c:pt>
                <c:pt idx="75">
                  <c:v>3773.5</c:v>
                </c:pt>
                <c:pt idx="76">
                  <c:v>3415.5</c:v>
                </c:pt>
                <c:pt idx="77">
                  <c:v>3486.5</c:v>
                </c:pt>
                <c:pt idx="78">
                  <c:v>5514</c:v>
                </c:pt>
                <c:pt idx="79">
                  <c:v>5514</c:v>
                </c:pt>
                <c:pt idx="80">
                  <c:v>5514</c:v>
                </c:pt>
                <c:pt idx="81">
                  <c:v>5566.5</c:v>
                </c:pt>
                <c:pt idx="82">
                  <c:v>5944.5</c:v>
                </c:pt>
                <c:pt idx="83">
                  <c:v>2280.5</c:v>
                </c:pt>
                <c:pt idx="84">
                  <c:v>2378.5</c:v>
                </c:pt>
                <c:pt idx="85">
                  <c:v>4203</c:v>
                </c:pt>
                <c:pt idx="86">
                  <c:v>4203</c:v>
                </c:pt>
                <c:pt idx="87">
                  <c:v>4203</c:v>
                </c:pt>
                <c:pt idx="88">
                  <c:v>3656</c:v>
                </c:pt>
                <c:pt idx="89">
                  <c:v>2763</c:v>
                </c:pt>
                <c:pt idx="90">
                  <c:v>2157</c:v>
                </c:pt>
                <c:pt idx="91">
                  <c:v>1681</c:v>
                </c:pt>
                <c:pt idx="92">
                  <c:v>1137</c:v>
                </c:pt>
                <c:pt idx="93">
                  <c:v>1137</c:v>
                </c:pt>
                <c:pt idx="94">
                  <c:v>1137</c:v>
                </c:pt>
                <c:pt idx="95">
                  <c:v>1137</c:v>
                </c:pt>
                <c:pt idx="96">
                  <c:v>0</c:v>
                </c:pt>
                <c:pt idx="97">
                  <c:v>1946.5</c:v>
                </c:pt>
                <c:pt idx="98">
                  <c:v>2143.5</c:v>
                </c:pt>
                <c:pt idx="99">
                  <c:v>1250.7</c:v>
                </c:pt>
                <c:pt idx="100">
                  <c:v>1250.7</c:v>
                </c:pt>
                <c:pt idx="101">
                  <c:v>1250.7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2444.3000000000002</c:v>
                </c:pt>
                <c:pt idx="107">
                  <c:v>2444.3000000000002</c:v>
                </c:pt>
                <c:pt idx="108">
                  <c:v>2444.3000000000002</c:v>
                </c:pt>
                <c:pt idx="109">
                  <c:v>828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Culex total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'2010 County vs. Tarsalis'!$A$2:$A$107</c:f>
              <c:numCache>
                <c:formatCode>[$-409]d\-mmm;@</c:formatCode>
                <c:ptCount val="106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</c:numCache>
            </c:numRef>
          </c:cat>
          <c:val>
            <c:numRef>
              <c:f>'2010 County vs. Tarsalis'!$I$2:$I$136</c:f>
              <c:numCache>
                <c:formatCode>General</c:formatCode>
                <c:ptCount val="135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4</c:v>
                </c:pt>
                <c:pt idx="13">
                  <c:v>5</c:v>
                </c:pt>
                <c:pt idx="14">
                  <c:v>2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5">
                  <c:v>4.5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10</c:v>
                </c:pt>
                <c:pt idx="40">
                  <c:v>21</c:v>
                </c:pt>
                <c:pt idx="41">
                  <c:v>12.5</c:v>
                </c:pt>
                <c:pt idx="42">
                  <c:v>10.5</c:v>
                </c:pt>
                <c:pt idx="43">
                  <c:v>2.33</c:v>
                </c:pt>
                <c:pt idx="44">
                  <c:v>2.33</c:v>
                </c:pt>
                <c:pt idx="45">
                  <c:v>2.33</c:v>
                </c:pt>
                <c:pt idx="46">
                  <c:v>4.5</c:v>
                </c:pt>
                <c:pt idx="47">
                  <c:v>16.5</c:v>
                </c:pt>
                <c:pt idx="48">
                  <c:v>21.5</c:v>
                </c:pt>
                <c:pt idx="49">
                  <c:v>43.5</c:v>
                </c:pt>
                <c:pt idx="50">
                  <c:v>100.75</c:v>
                </c:pt>
                <c:pt idx="51">
                  <c:v>100.75</c:v>
                </c:pt>
                <c:pt idx="52">
                  <c:v>100.75</c:v>
                </c:pt>
                <c:pt idx="53">
                  <c:v>100.75</c:v>
                </c:pt>
                <c:pt idx="54">
                  <c:v>118</c:v>
                </c:pt>
                <c:pt idx="55">
                  <c:v>91</c:v>
                </c:pt>
                <c:pt idx="56">
                  <c:v>94</c:v>
                </c:pt>
                <c:pt idx="57">
                  <c:v>128.30000000000001</c:v>
                </c:pt>
                <c:pt idx="58">
                  <c:v>128.30000000000001</c:v>
                </c:pt>
                <c:pt idx="59">
                  <c:v>128.30000000000001</c:v>
                </c:pt>
                <c:pt idx="60">
                  <c:v>180.5</c:v>
                </c:pt>
                <c:pt idx="61">
                  <c:v>205.5</c:v>
                </c:pt>
                <c:pt idx="62">
                  <c:v>221</c:v>
                </c:pt>
                <c:pt idx="63">
                  <c:v>235</c:v>
                </c:pt>
                <c:pt idx="64">
                  <c:v>209.6</c:v>
                </c:pt>
                <c:pt idx="65">
                  <c:v>209.6</c:v>
                </c:pt>
                <c:pt idx="66">
                  <c:v>209.6</c:v>
                </c:pt>
                <c:pt idx="67">
                  <c:v>227</c:v>
                </c:pt>
                <c:pt idx="68">
                  <c:v>228</c:v>
                </c:pt>
                <c:pt idx="69">
                  <c:v>192</c:v>
                </c:pt>
                <c:pt idx="70">
                  <c:v>123</c:v>
                </c:pt>
                <c:pt idx="71">
                  <c:v>95.9</c:v>
                </c:pt>
                <c:pt idx="72">
                  <c:v>95.9</c:v>
                </c:pt>
                <c:pt idx="73">
                  <c:v>95.9</c:v>
                </c:pt>
                <c:pt idx="74">
                  <c:v>254</c:v>
                </c:pt>
                <c:pt idx="75">
                  <c:v>252</c:v>
                </c:pt>
                <c:pt idx="76">
                  <c:v>263.5</c:v>
                </c:pt>
                <c:pt idx="77">
                  <c:v>273.5</c:v>
                </c:pt>
                <c:pt idx="78">
                  <c:v>599</c:v>
                </c:pt>
                <c:pt idx="79">
                  <c:v>599</c:v>
                </c:pt>
                <c:pt idx="80">
                  <c:v>599</c:v>
                </c:pt>
                <c:pt idx="81">
                  <c:v>634.5</c:v>
                </c:pt>
                <c:pt idx="82">
                  <c:v>656.5</c:v>
                </c:pt>
                <c:pt idx="83">
                  <c:v>510</c:v>
                </c:pt>
                <c:pt idx="84">
                  <c:v>594</c:v>
                </c:pt>
                <c:pt idx="85">
                  <c:v>595.6</c:v>
                </c:pt>
                <c:pt idx="86">
                  <c:v>595.6</c:v>
                </c:pt>
                <c:pt idx="87">
                  <c:v>595.6</c:v>
                </c:pt>
                <c:pt idx="88">
                  <c:v>463.5</c:v>
                </c:pt>
                <c:pt idx="89">
                  <c:v>373.5</c:v>
                </c:pt>
                <c:pt idx="90">
                  <c:v>472.5</c:v>
                </c:pt>
                <c:pt idx="91">
                  <c:v>331.5</c:v>
                </c:pt>
                <c:pt idx="92">
                  <c:v>287</c:v>
                </c:pt>
                <c:pt idx="93">
                  <c:v>287</c:v>
                </c:pt>
                <c:pt idx="94">
                  <c:v>287</c:v>
                </c:pt>
                <c:pt idx="95">
                  <c:v>287</c:v>
                </c:pt>
                <c:pt idx="97">
                  <c:v>484.5</c:v>
                </c:pt>
                <c:pt idx="98">
                  <c:v>634</c:v>
                </c:pt>
                <c:pt idx="106">
                  <c:v>37.299999999999997</c:v>
                </c:pt>
                <c:pt idx="107">
                  <c:v>37.299999999999997</c:v>
                </c:pt>
                <c:pt idx="108">
                  <c:v>37.299999999999997</c:v>
                </c:pt>
                <c:pt idx="109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'2010 County vs. Tarsalis'!$E$1</c:f>
              <c:strCache>
                <c:ptCount val="1"/>
                <c:pt idx="0">
                  <c:v>Metro Total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'2010 County vs. Tarsalis'!$E$2:$E$136</c:f>
              <c:numCache>
                <c:formatCode>General</c:formatCode>
                <c:ptCount val="135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223</c:v>
                </c:pt>
                <c:pt idx="12">
                  <c:v>204</c:v>
                </c:pt>
                <c:pt idx="13">
                  <c:v>375</c:v>
                </c:pt>
                <c:pt idx="14">
                  <c:v>380</c:v>
                </c:pt>
                <c:pt idx="15">
                  <c:v>437.25</c:v>
                </c:pt>
                <c:pt idx="16">
                  <c:v>437.25</c:v>
                </c:pt>
                <c:pt idx="17">
                  <c:v>437.25</c:v>
                </c:pt>
                <c:pt idx="18">
                  <c:v>437.25</c:v>
                </c:pt>
                <c:pt idx="19">
                  <c:v>437.25</c:v>
                </c:pt>
                <c:pt idx="20">
                  <c:v>148</c:v>
                </c:pt>
                <c:pt idx="21">
                  <c:v>97</c:v>
                </c:pt>
                <c:pt idx="22">
                  <c:v>239.77</c:v>
                </c:pt>
                <c:pt idx="23">
                  <c:v>239.77</c:v>
                </c:pt>
                <c:pt idx="24">
                  <c:v>239.77</c:v>
                </c:pt>
                <c:pt idx="25">
                  <c:v>735</c:v>
                </c:pt>
                <c:pt idx="26">
                  <c:v>240</c:v>
                </c:pt>
                <c:pt idx="27">
                  <c:v>231</c:v>
                </c:pt>
                <c:pt idx="28">
                  <c:v>61</c:v>
                </c:pt>
                <c:pt idx="29">
                  <c:v>628.29999999999995</c:v>
                </c:pt>
                <c:pt idx="30">
                  <c:v>628.29999999999995</c:v>
                </c:pt>
                <c:pt idx="31">
                  <c:v>628.29999999999995</c:v>
                </c:pt>
                <c:pt idx="32">
                  <c:v>2279</c:v>
                </c:pt>
                <c:pt idx="33">
                  <c:v>1451</c:v>
                </c:pt>
                <c:pt idx="34">
                  <c:v>2720</c:v>
                </c:pt>
                <c:pt idx="35">
                  <c:v>1086</c:v>
                </c:pt>
                <c:pt idx="36">
                  <c:v>1347.2</c:v>
                </c:pt>
                <c:pt idx="37">
                  <c:v>1347.2</c:v>
                </c:pt>
                <c:pt idx="38">
                  <c:v>1347.2</c:v>
                </c:pt>
                <c:pt idx="39">
                  <c:v>909</c:v>
                </c:pt>
                <c:pt idx="40">
                  <c:v>1587</c:v>
                </c:pt>
                <c:pt idx="41">
                  <c:v>874</c:v>
                </c:pt>
                <c:pt idx="42">
                  <c:v>958</c:v>
                </c:pt>
                <c:pt idx="43">
                  <c:v>740.2</c:v>
                </c:pt>
                <c:pt idx="44">
                  <c:v>740.2</c:v>
                </c:pt>
                <c:pt idx="45">
                  <c:v>740.2</c:v>
                </c:pt>
                <c:pt idx="46">
                  <c:v>397</c:v>
                </c:pt>
                <c:pt idx="47">
                  <c:v>554</c:v>
                </c:pt>
                <c:pt idx="48">
                  <c:v>1770</c:v>
                </c:pt>
                <c:pt idx="49">
                  <c:v>1531</c:v>
                </c:pt>
                <c:pt idx="50">
                  <c:v>1357</c:v>
                </c:pt>
                <c:pt idx="51">
                  <c:v>1357</c:v>
                </c:pt>
                <c:pt idx="52">
                  <c:v>1357</c:v>
                </c:pt>
                <c:pt idx="53">
                  <c:v>1357</c:v>
                </c:pt>
                <c:pt idx="54">
                  <c:v>748</c:v>
                </c:pt>
                <c:pt idx="55">
                  <c:v>679</c:v>
                </c:pt>
                <c:pt idx="56">
                  <c:v>668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552</c:v>
                </c:pt>
                <c:pt idx="61">
                  <c:v>344</c:v>
                </c:pt>
                <c:pt idx="62">
                  <c:v>433</c:v>
                </c:pt>
                <c:pt idx="63">
                  <c:v>738</c:v>
                </c:pt>
                <c:pt idx="64">
                  <c:v>753</c:v>
                </c:pt>
                <c:pt idx="65">
                  <c:v>753</c:v>
                </c:pt>
                <c:pt idx="66">
                  <c:v>753</c:v>
                </c:pt>
                <c:pt idx="67">
                  <c:v>581</c:v>
                </c:pt>
                <c:pt idx="68">
                  <c:v>451</c:v>
                </c:pt>
                <c:pt idx="69">
                  <c:v>610</c:v>
                </c:pt>
                <c:pt idx="70">
                  <c:v>166</c:v>
                </c:pt>
                <c:pt idx="71">
                  <c:v>539.29999999999995</c:v>
                </c:pt>
                <c:pt idx="72">
                  <c:v>539.29999999999995</c:v>
                </c:pt>
                <c:pt idx="73">
                  <c:v>539.29999999999995</c:v>
                </c:pt>
                <c:pt idx="74">
                  <c:v>1456</c:v>
                </c:pt>
                <c:pt idx="75">
                  <c:v>614</c:v>
                </c:pt>
                <c:pt idx="76">
                  <c:v>786</c:v>
                </c:pt>
                <c:pt idx="77">
                  <c:v>857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787</c:v>
                </c:pt>
                <c:pt idx="82">
                  <c:v>1165</c:v>
                </c:pt>
                <c:pt idx="83">
                  <c:v>844</c:v>
                </c:pt>
                <c:pt idx="84">
                  <c:v>942</c:v>
                </c:pt>
                <c:pt idx="85">
                  <c:v>2289</c:v>
                </c:pt>
                <c:pt idx="86">
                  <c:v>2289</c:v>
                </c:pt>
                <c:pt idx="87">
                  <c:v>2289</c:v>
                </c:pt>
                <c:pt idx="88">
                  <c:v>1695</c:v>
                </c:pt>
                <c:pt idx="89">
                  <c:v>802</c:v>
                </c:pt>
                <c:pt idx="90">
                  <c:v>807</c:v>
                </c:pt>
                <c:pt idx="91">
                  <c:v>331</c:v>
                </c:pt>
                <c:pt idx="92">
                  <c:v>444</c:v>
                </c:pt>
                <c:pt idx="93">
                  <c:v>444</c:v>
                </c:pt>
                <c:pt idx="94">
                  <c:v>444</c:v>
                </c:pt>
                <c:pt idx="95">
                  <c:v>444</c:v>
                </c:pt>
                <c:pt idx="97">
                  <c:v>521</c:v>
                </c:pt>
                <c:pt idx="98">
                  <c:v>718</c:v>
                </c:pt>
                <c:pt idx="99">
                  <c:v>738.7</c:v>
                </c:pt>
                <c:pt idx="100">
                  <c:v>738.7</c:v>
                </c:pt>
                <c:pt idx="101">
                  <c:v>738.7</c:v>
                </c:pt>
                <c:pt idx="109">
                  <c:v>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88832"/>
        <c:axId val="127290752"/>
      </c:lineChart>
      <c:dateAx>
        <c:axId val="127288832"/>
        <c:scaling>
          <c:orientation val="minMax"/>
          <c:max val="40422"/>
          <c:min val="40318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Time (days)</a:t>
                </a:r>
              </a:p>
            </c:rich>
          </c:tx>
          <c:layout>
            <c:manualLayout>
              <c:xMode val="edge"/>
              <c:yMode val="edge"/>
              <c:x val="0.44062153163152029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lang="en-US"/>
            </a:pPr>
            <a:endParaRPr lang="en-US"/>
          </a:p>
        </c:txPr>
        <c:crossAx val="1272907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7290752"/>
        <c:scaling>
          <c:orientation val="minMax"/>
          <c:max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 Count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388254486133781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288832"/>
        <c:crosses val="autoZero"/>
        <c:crossBetween val="between"/>
        <c:majorUnit val="100"/>
        <c:minorUnit val="100"/>
      </c:valAx>
      <c:spPr>
        <a:gradFill rotWithShape="0">
          <a:gsLst>
            <a:gs pos="0">
              <a:srgbClr val="CCFFFF">
                <a:gamma/>
                <a:shade val="46275"/>
                <a:invGamma/>
              </a:srgbClr>
            </a:gs>
            <a:gs pos="100000">
              <a:srgbClr val="CC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9078801331853532"/>
          <c:y val="7.177814029363784E-2"/>
          <c:w val="0.39511653718094408"/>
          <c:h val="4.89396411092988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Percentage Culex</a:t>
            </a:r>
          </a:p>
        </c:rich>
      </c:tx>
      <c:layout>
        <c:manualLayout>
          <c:xMode val="edge"/>
          <c:yMode val="edge"/>
          <c:x val="0.38772247168622165"/>
          <c:y val="3.861003861003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16326197375551"/>
          <c:y val="0.19691156813987892"/>
          <c:w val="0.83683426269874084"/>
          <c:h val="0.44787729223973849"/>
        </c:manualLayout>
      </c:layout>
      <c:lineChart>
        <c:grouping val="standard"/>
        <c:varyColors val="0"/>
        <c:ser>
          <c:idx val="0"/>
          <c:order val="0"/>
          <c:tx>
            <c:strRef>
              <c:f>'2010 County vs. Tarsalis'!$K$1</c:f>
              <c:strCache>
                <c:ptCount val="1"/>
                <c:pt idx="0">
                  <c:v>Percentage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'2010 County vs. Tarsalis'!$A$2:$A$116</c:f>
              <c:numCache>
                <c:formatCode>[$-409]d\-mmm;@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'2010 County vs. Tarsalis'!$K$2:$K$115</c:f>
              <c:numCache>
                <c:formatCode>0.00%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2.403846153846154E-3</c:v>
                </c:pt>
                <c:pt idx="12">
                  <c:v>1.0075566750629723E-2</c:v>
                </c:pt>
                <c:pt idx="13">
                  <c:v>7.429420505200594E-3</c:v>
                </c:pt>
                <c:pt idx="14">
                  <c:v>2.9498525073746312E-3</c:v>
                </c:pt>
                <c:pt idx="15">
                  <c:v>3.4698126301179735E-4</c:v>
                </c:pt>
                <c:pt idx="16">
                  <c:v>3.4698126301179735E-4</c:v>
                </c:pt>
                <c:pt idx="17">
                  <c:v>3.4698126301179735E-4</c:v>
                </c:pt>
                <c:pt idx="18">
                  <c:v>3.4698126301179735E-4</c:v>
                </c:pt>
                <c:pt idx="19">
                  <c:v>0</c:v>
                </c:pt>
                <c:pt idx="20">
                  <c:v>4.9875311720698253E-3</c:v>
                </c:pt>
                <c:pt idx="21">
                  <c:v>1.3377926421404682E-2</c:v>
                </c:pt>
                <c:pt idx="22">
                  <c:v>3.7888116392293556E-3</c:v>
                </c:pt>
                <c:pt idx="23">
                  <c:v>3.7888116392293556E-3</c:v>
                </c:pt>
                <c:pt idx="24">
                  <c:v>3.7888116392293556E-3</c:v>
                </c:pt>
                <c:pt idx="25">
                  <c:v>7.6103500761035003E-4</c:v>
                </c:pt>
                <c:pt idx="26">
                  <c:v>3.663003663003663E-3</c:v>
                </c:pt>
                <c:pt idx="27">
                  <c:v>5.5710306406685237E-3</c:v>
                </c:pt>
                <c:pt idx="28">
                  <c:v>1.0582010582010581E-2</c:v>
                </c:pt>
                <c:pt idx="29">
                  <c:v>8.4012433840208352E-4</c:v>
                </c:pt>
                <c:pt idx="30">
                  <c:v>8.4012433840208352E-4</c:v>
                </c:pt>
                <c:pt idx="31">
                  <c:v>8.4012433840208352E-4</c:v>
                </c:pt>
                <c:pt idx="32">
                  <c:v>4.644142575177058E-4</c:v>
                </c:pt>
                <c:pt idx="33">
                  <c:v>2.8748023573379328E-4</c:v>
                </c:pt>
                <c:pt idx="34">
                  <c:v>8.5726532361765965E-4</c:v>
                </c:pt>
                <c:pt idx="35">
                  <c:v>2.4122219244170464E-3</c:v>
                </c:pt>
                <c:pt idx="36">
                  <c:v>1.4685366032748364E-3</c:v>
                </c:pt>
                <c:pt idx="37">
                  <c:v>1.4685366032748364E-3</c:v>
                </c:pt>
                <c:pt idx="38">
                  <c:v>1.4685366032748364E-3</c:v>
                </c:pt>
                <c:pt idx="39">
                  <c:v>3.6543029417138682E-3</c:v>
                </c:pt>
                <c:pt idx="40">
                  <c:v>6.1502416166349392E-3</c:v>
                </c:pt>
                <c:pt idx="41">
                  <c:v>6.7916327085031239E-3</c:v>
                </c:pt>
                <c:pt idx="42">
                  <c:v>5.4559625876851132E-3</c:v>
                </c:pt>
                <c:pt idx="43">
                  <c:v>1.4720748041445538E-3</c:v>
                </c:pt>
                <c:pt idx="44">
                  <c:v>1.4720748041445538E-3</c:v>
                </c:pt>
                <c:pt idx="45">
                  <c:v>1.4720748041445538E-3</c:v>
                </c:pt>
                <c:pt idx="46">
                  <c:v>6.0483870967741934E-3</c:v>
                </c:pt>
                <c:pt idx="47">
                  <c:v>1.8312985571587125E-2</c:v>
                </c:pt>
                <c:pt idx="48">
                  <c:v>9.1528309919114512E-3</c:v>
                </c:pt>
                <c:pt idx="49">
                  <c:v>2.0616113744075831E-2</c:v>
                </c:pt>
                <c:pt idx="50">
                  <c:v>3.6972477064220181E-2</c:v>
                </c:pt>
                <c:pt idx="51">
                  <c:v>3.6972477064220181E-2</c:v>
                </c:pt>
                <c:pt idx="52">
                  <c:v>3.6972477064220181E-2</c:v>
                </c:pt>
                <c:pt idx="53">
                  <c:v>3.6972477064220181E-2</c:v>
                </c:pt>
                <c:pt idx="54">
                  <c:v>6.5995525727069348E-2</c:v>
                </c:pt>
                <c:pt idx="55">
                  <c:v>6.9571865443425071E-2</c:v>
                </c:pt>
                <c:pt idx="56">
                  <c:v>7.2474942174248269E-2</c:v>
                </c:pt>
                <c:pt idx="57">
                  <c:v>8.6049631120053663E-2</c:v>
                </c:pt>
                <c:pt idx="58">
                  <c:v>8.6049631120053663E-2</c:v>
                </c:pt>
                <c:pt idx="59">
                  <c:v>8.6049631120053663E-2</c:v>
                </c:pt>
                <c:pt idx="60">
                  <c:v>0.1783596837944664</c:v>
                </c:pt>
                <c:pt idx="61">
                  <c:v>0.25559701492537312</c:v>
                </c:pt>
                <c:pt idx="62">
                  <c:v>0.23982637004883342</c:v>
                </c:pt>
                <c:pt idx="63">
                  <c:v>0.19160211985324094</c:v>
                </c:pt>
                <c:pt idx="64">
                  <c:v>0.14029451137884871</c:v>
                </c:pt>
                <c:pt idx="65">
                  <c:v>0.14029451137884871</c:v>
                </c:pt>
                <c:pt idx="66">
                  <c:v>0.14029451137884871</c:v>
                </c:pt>
                <c:pt idx="67">
                  <c:v>0.11991547807712626</c:v>
                </c:pt>
                <c:pt idx="68">
                  <c:v>0.12932501418037437</c:v>
                </c:pt>
                <c:pt idx="69">
                  <c:v>0.1375850949480473</c:v>
                </c:pt>
                <c:pt idx="70">
                  <c:v>0.12926957435627956</c:v>
                </c:pt>
                <c:pt idx="71">
                  <c:v>5.2579637041504479E-2</c:v>
                </c:pt>
                <c:pt idx="72">
                  <c:v>5.2579637041504479E-2</c:v>
                </c:pt>
                <c:pt idx="73">
                  <c:v>5.2579637041504479E-2</c:v>
                </c:pt>
                <c:pt idx="74">
                  <c:v>5.5031957534394972E-2</c:v>
                </c:pt>
                <c:pt idx="75">
                  <c:v>6.6781502583808133E-2</c:v>
                </c:pt>
                <c:pt idx="76">
                  <c:v>7.7148294539598886E-2</c:v>
                </c:pt>
                <c:pt idx="77">
                  <c:v>7.844543238204503E-2</c:v>
                </c:pt>
                <c:pt idx="78">
                  <c:v>0.10863257163583605</c:v>
                </c:pt>
                <c:pt idx="79">
                  <c:v>0.10863257163583605</c:v>
                </c:pt>
                <c:pt idx="80">
                  <c:v>0.10863257163583605</c:v>
                </c:pt>
                <c:pt idx="81">
                  <c:v>0.11398544866612773</c:v>
                </c:pt>
                <c:pt idx="82">
                  <c:v>0.1104382202035495</c:v>
                </c:pt>
                <c:pt idx="83">
                  <c:v>0.22363516772637579</c:v>
                </c:pt>
                <c:pt idx="84">
                  <c:v>0.24973722934622661</c:v>
                </c:pt>
                <c:pt idx="85">
                  <c:v>0.14170830359267192</c:v>
                </c:pt>
                <c:pt idx="86">
                  <c:v>0.14170830359267192</c:v>
                </c:pt>
                <c:pt idx="87">
                  <c:v>0.14170830359267192</c:v>
                </c:pt>
                <c:pt idx="88">
                  <c:v>0.12677789934354486</c:v>
                </c:pt>
                <c:pt idx="89">
                  <c:v>0.13517915309446255</c:v>
                </c:pt>
                <c:pt idx="90">
                  <c:v>0.21905424200278165</c:v>
                </c:pt>
                <c:pt idx="91">
                  <c:v>0.19720404521118381</c:v>
                </c:pt>
                <c:pt idx="92">
                  <c:v>0.25241864555848725</c:v>
                </c:pt>
                <c:pt idx="93">
                  <c:v>0.25241864555848725</c:v>
                </c:pt>
                <c:pt idx="94">
                  <c:v>0.25241864555848725</c:v>
                </c:pt>
                <c:pt idx="95">
                  <c:v>0.25241864555848725</c:v>
                </c:pt>
                <c:pt idx="96">
                  <c:v>0</c:v>
                </c:pt>
                <c:pt idx="97">
                  <c:v>0.24890829694323144</c:v>
                </c:pt>
                <c:pt idx="98">
                  <c:v>0.29577793328668067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1.5259992635928485E-2</c:v>
                </c:pt>
                <c:pt idx="107">
                  <c:v>1.5259992635928485E-2</c:v>
                </c:pt>
                <c:pt idx="108">
                  <c:v>1.5259992635928485E-2</c:v>
                </c:pt>
                <c:pt idx="109">
                  <c:v>1.932367149758454E-2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68768"/>
        <c:axId val="125970304"/>
      </c:lineChart>
      <c:dateAx>
        <c:axId val="1259687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9703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597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968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Metro Area Tarsalis Total </a:t>
            </a:r>
          </a:p>
        </c:rich>
      </c:tx>
      <c:layout>
        <c:manualLayout>
          <c:xMode val="edge"/>
          <c:yMode val="edge"/>
          <c:x val="0.3917869034406776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922E-2"/>
          <c:y val="0.1680261011419463"/>
          <c:w val="0.90788013318534966"/>
          <c:h val="0.69983686786294785"/>
        </c:manualLayout>
      </c:layout>
      <c:lineChart>
        <c:grouping val="standard"/>
        <c:varyColors val="0"/>
        <c:ser>
          <c:idx val="0"/>
          <c:order val="0"/>
          <c:tx>
            <c:strRef>
              <c:f>'City vs. tarsalis'!$E$5</c:f>
              <c:strCache>
                <c:ptCount val="1"/>
                <c:pt idx="0">
                  <c:v>2008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'City vs. tarsalis'!$I$9:$I$123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tarsalis'!$M$9:$M$123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6.66</c:v>
                </c:pt>
                <c:pt idx="18">
                  <c:v>6.66</c:v>
                </c:pt>
                <c:pt idx="19">
                  <c:v>6.66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5.66</c:v>
                </c:pt>
                <c:pt idx="25">
                  <c:v>5.66</c:v>
                </c:pt>
                <c:pt idx="26">
                  <c:v>5.66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1.33</c:v>
                </c:pt>
                <c:pt idx="32">
                  <c:v>1.33</c:v>
                </c:pt>
                <c:pt idx="33">
                  <c:v>1.33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5</c:v>
                </c:pt>
                <c:pt idx="38">
                  <c:v>5.66</c:v>
                </c:pt>
                <c:pt idx="39">
                  <c:v>5.66</c:v>
                </c:pt>
                <c:pt idx="40">
                  <c:v>5.66</c:v>
                </c:pt>
                <c:pt idx="41">
                  <c:v>27</c:v>
                </c:pt>
                <c:pt idx="42">
                  <c:v>8</c:v>
                </c:pt>
                <c:pt idx="43">
                  <c:v>17</c:v>
                </c:pt>
                <c:pt idx="44">
                  <c:v>16</c:v>
                </c:pt>
                <c:pt idx="45">
                  <c:v>7.33</c:v>
                </c:pt>
                <c:pt idx="46">
                  <c:v>7.33</c:v>
                </c:pt>
                <c:pt idx="47">
                  <c:v>7.33</c:v>
                </c:pt>
                <c:pt idx="48">
                  <c:v>47</c:v>
                </c:pt>
                <c:pt idx="49">
                  <c:v>24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108</c:v>
                </c:pt>
                <c:pt idx="56">
                  <c:v>35</c:v>
                </c:pt>
                <c:pt idx="57">
                  <c:v>18</c:v>
                </c:pt>
                <c:pt idx="58">
                  <c:v>21</c:v>
                </c:pt>
                <c:pt idx="59">
                  <c:v>64.66</c:v>
                </c:pt>
                <c:pt idx="60">
                  <c:v>64.66</c:v>
                </c:pt>
                <c:pt idx="61">
                  <c:v>64.66</c:v>
                </c:pt>
                <c:pt idx="62">
                  <c:v>66</c:v>
                </c:pt>
                <c:pt idx="63">
                  <c:v>101</c:v>
                </c:pt>
                <c:pt idx="64">
                  <c:v>28</c:v>
                </c:pt>
                <c:pt idx="65">
                  <c:v>30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0</c:v>
                </c:pt>
                <c:pt idx="71">
                  <c:v>14</c:v>
                </c:pt>
                <c:pt idx="72">
                  <c:v>47</c:v>
                </c:pt>
                <c:pt idx="73">
                  <c:v>31.66</c:v>
                </c:pt>
                <c:pt idx="74">
                  <c:v>31.66</c:v>
                </c:pt>
                <c:pt idx="75">
                  <c:v>31.66</c:v>
                </c:pt>
                <c:pt idx="76">
                  <c:v>39</c:v>
                </c:pt>
                <c:pt idx="77">
                  <c:v>37</c:v>
                </c:pt>
                <c:pt idx="78">
                  <c:v>19</c:v>
                </c:pt>
                <c:pt idx="79">
                  <c:v>26</c:v>
                </c:pt>
                <c:pt idx="80">
                  <c:v>13.33</c:v>
                </c:pt>
                <c:pt idx="81">
                  <c:v>13.33</c:v>
                </c:pt>
                <c:pt idx="82">
                  <c:v>13.33</c:v>
                </c:pt>
                <c:pt idx="83">
                  <c:v>16</c:v>
                </c:pt>
                <c:pt idx="84">
                  <c:v>15</c:v>
                </c:pt>
                <c:pt idx="85">
                  <c:v>28</c:v>
                </c:pt>
                <c:pt idx="86">
                  <c:v>37</c:v>
                </c:pt>
                <c:pt idx="87">
                  <c:v>24.33</c:v>
                </c:pt>
                <c:pt idx="88">
                  <c:v>24.33</c:v>
                </c:pt>
                <c:pt idx="89">
                  <c:v>24.33</c:v>
                </c:pt>
                <c:pt idx="90">
                  <c:v>10</c:v>
                </c:pt>
                <c:pt idx="91">
                  <c:v>30</c:v>
                </c:pt>
                <c:pt idx="92">
                  <c:v>26</c:v>
                </c:pt>
                <c:pt idx="93">
                  <c:v>11</c:v>
                </c:pt>
                <c:pt idx="94">
                  <c:v>15.66</c:v>
                </c:pt>
                <c:pt idx="95">
                  <c:v>15.66</c:v>
                </c:pt>
                <c:pt idx="96">
                  <c:v>15.66</c:v>
                </c:pt>
                <c:pt idx="97">
                  <c:v>42</c:v>
                </c:pt>
                <c:pt idx="98">
                  <c:v>37</c:v>
                </c:pt>
                <c:pt idx="99">
                  <c:v>6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4</c:v>
                </c:pt>
                <c:pt idx="108">
                  <c:v>38.5</c:v>
                </c:pt>
                <c:pt idx="109">
                  <c:v>38.5</c:v>
                </c:pt>
                <c:pt idx="110">
                  <c:v>38.5</c:v>
                </c:pt>
                <c:pt idx="111">
                  <c:v>38.5</c:v>
                </c:pt>
                <c:pt idx="112">
                  <c:v>14</c:v>
                </c:pt>
                <c:pt idx="113">
                  <c:v>20</c:v>
                </c:pt>
                <c:pt idx="114">
                  <c:v>12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'City vs. tarsalis'!$D$5</c:f>
              <c:strCache>
                <c:ptCount val="1"/>
                <c:pt idx="0">
                  <c:v>2007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'City vs. tarsalis'!$I$9:$I$123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tarsalis'!$L$9:$L$123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19</c:v>
                </c:pt>
                <c:pt idx="20">
                  <c:v>36</c:v>
                </c:pt>
                <c:pt idx="21">
                  <c:v>50</c:v>
                </c:pt>
                <c:pt idx="22">
                  <c:v>4</c:v>
                </c:pt>
                <c:pt idx="23">
                  <c:v>0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1.33</c:v>
                </c:pt>
                <c:pt idx="32">
                  <c:v>1.6600000000000001</c:v>
                </c:pt>
                <c:pt idx="33">
                  <c:v>1.6600000000000001</c:v>
                </c:pt>
                <c:pt idx="34">
                  <c:v>1.33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109</c:v>
                </c:pt>
                <c:pt idx="45">
                  <c:v>109</c:v>
                </c:pt>
                <c:pt idx="46">
                  <c:v>109</c:v>
                </c:pt>
                <c:pt idx="47">
                  <c:v>119</c:v>
                </c:pt>
                <c:pt idx="48">
                  <c:v>208</c:v>
                </c:pt>
                <c:pt idx="49">
                  <c:v>208</c:v>
                </c:pt>
                <c:pt idx="50">
                  <c:v>184</c:v>
                </c:pt>
                <c:pt idx="51">
                  <c:v>184</c:v>
                </c:pt>
                <c:pt idx="52">
                  <c:v>184</c:v>
                </c:pt>
                <c:pt idx="53">
                  <c:v>269</c:v>
                </c:pt>
                <c:pt idx="54">
                  <c:v>133</c:v>
                </c:pt>
                <c:pt idx="55">
                  <c:v>420</c:v>
                </c:pt>
                <c:pt idx="56">
                  <c:v>429</c:v>
                </c:pt>
                <c:pt idx="57">
                  <c:v>278</c:v>
                </c:pt>
                <c:pt idx="58">
                  <c:v>247</c:v>
                </c:pt>
                <c:pt idx="59">
                  <c:v>247</c:v>
                </c:pt>
                <c:pt idx="60">
                  <c:v>247</c:v>
                </c:pt>
                <c:pt idx="61">
                  <c:v>194</c:v>
                </c:pt>
                <c:pt idx="62">
                  <c:v>355</c:v>
                </c:pt>
                <c:pt idx="63">
                  <c:v>131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90</c:v>
                </c:pt>
                <c:pt idx="69">
                  <c:v>66</c:v>
                </c:pt>
                <c:pt idx="70">
                  <c:v>52</c:v>
                </c:pt>
                <c:pt idx="71">
                  <c:v>59</c:v>
                </c:pt>
                <c:pt idx="72">
                  <c:v>153</c:v>
                </c:pt>
                <c:pt idx="73">
                  <c:v>153</c:v>
                </c:pt>
                <c:pt idx="74">
                  <c:v>122</c:v>
                </c:pt>
                <c:pt idx="75">
                  <c:v>17</c:v>
                </c:pt>
                <c:pt idx="76">
                  <c:v>30</c:v>
                </c:pt>
                <c:pt idx="77">
                  <c:v>51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343</c:v>
                </c:pt>
                <c:pt idx="82">
                  <c:v>95</c:v>
                </c:pt>
                <c:pt idx="83">
                  <c:v>114</c:v>
                </c:pt>
                <c:pt idx="84">
                  <c:v>76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125</c:v>
                </c:pt>
                <c:pt idx="89">
                  <c:v>99</c:v>
                </c:pt>
                <c:pt idx="90">
                  <c:v>33</c:v>
                </c:pt>
                <c:pt idx="91">
                  <c:v>84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30</c:v>
                </c:pt>
                <c:pt idx="96">
                  <c:v>3</c:v>
                </c:pt>
                <c:pt idx="97">
                  <c:v>21</c:v>
                </c:pt>
                <c:pt idx="98">
                  <c:v>58</c:v>
                </c:pt>
                <c:pt idx="99">
                  <c:v>58</c:v>
                </c:pt>
                <c:pt idx="100">
                  <c:v>106</c:v>
                </c:pt>
                <c:pt idx="101">
                  <c:v>106</c:v>
                </c:pt>
                <c:pt idx="102">
                  <c:v>106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23</c:v>
                </c:pt>
                <c:pt idx="113">
                  <c:v>23</c:v>
                </c:pt>
              </c:numCache>
            </c:numRef>
          </c:val>
          <c:smooth val="0"/>
        </c:ser>
        <c:ser>
          <c:idx val="1"/>
          <c:order val="2"/>
          <c:tx>
            <c:v>2009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'City vs. tarsalis'!$N$9:$N$126</c:f>
              <c:numCache>
                <c:formatCode>General</c:formatCode>
                <c:ptCount val="118"/>
                <c:pt idx="7">
                  <c:v>0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2.7</c:v>
                </c:pt>
                <c:pt idx="39">
                  <c:v>2.7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5</c:v>
                </c:pt>
                <c:pt idx="44">
                  <c:v>7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0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2</c:v>
                </c:pt>
                <c:pt idx="56">
                  <c:v>7</c:v>
                </c:pt>
                <c:pt idx="57">
                  <c:v>6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10</c:v>
                </c:pt>
                <c:pt idx="62">
                  <c:v>7</c:v>
                </c:pt>
                <c:pt idx="63">
                  <c:v>2</c:v>
                </c:pt>
                <c:pt idx="64">
                  <c:v>7</c:v>
                </c:pt>
                <c:pt idx="65">
                  <c:v>5.3</c:v>
                </c:pt>
                <c:pt idx="66">
                  <c:v>5.3</c:v>
                </c:pt>
                <c:pt idx="67">
                  <c:v>5.3</c:v>
                </c:pt>
                <c:pt idx="68">
                  <c:v>11</c:v>
                </c:pt>
                <c:pt idx="69">
                  <c:v>23</c:v>
                </c:pt>
                <c:pt idx="70">
                  <c:v>24</c:v>
                </c:pt>
                <c:pt idx="71">
                  <c:v>81.900000000000006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1</c:v>
                </c:pt>
                <c:pt idx="76">
                  <c:v>9</c:v>
                </c:pt>
                <c:pt idx="77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v>2010</c:v>
          </c:tx>
          <c:marker>
            <c:symbol val="none"/>
          </c:marker>
          <c:val>
            <c:numRef>
              <c:f>'City vs. tarsalis'!$G$9:$G$126</c:f>
              <c:numCache>
                <c:formatCode>General</c:formatCode>
                <c:ptCount val="118"/>
                <c:pt idx="6">
                  <c:v>107.8</c:v>
                </c:pt>
                <c:pt idx="7">
                  <c:v>107.8</c:v>
                </c:pt>
                <c:pt idx="8">
                  <c:v>107.8</c:v>
                </c:pt>
                <c:pt idx="9">
                  <c:v>107.8</c:v>
                </c:pt>
                <c:pt idx="10">
                  <c:v>107.8</c:v>
                </c:pt>
                <c:pt idx="11">
                  <c:v>223</c:v>
                </c:pt>
                <c:pt idx="12">
                  <c:v>204</c:v>
                </c:pt>
                <c:pt idx="13">
                  <c:v>375</c:v>
                </c:pt>
                <c:pt idx="14">
                  <c:v>380</c:v>
                </c:pt>
                <c:pt idx="15">
                  <c:v>437.25</c:v>
                </c:pt>
                <c:pt idx="16">
                  <c:v>437.25</c:v>
                </c:pt>
                <c:pt idx="17">
                  <c:v>437.25</c:v>
                </c:pt>
                <c:pt idx="18">
                  <c:v>437.25</c:v>
                </c:pt>
                <c:pt idx="19">
                  <c:v>42</c:v>
                </c:pt>
                <c:pt idx="20">
                  <c:v>148</c:v>
                </c:pt>
                <c:pt idx="22">
                  <c:v>240.3</c:v>
                </c:pt>
                <c:pt idx="23">
                  <c:v>240.3</c:v>
                </c:pt>
                <c:pt idx="24">
                  <c:v>240.3</c:v>
                </c:pt>
                <c:pt idx="25">
                  <c:v>735</c:v>
                </c:pt>
                <c:pt idx="27">
                  <c:v>231</c:v>
                </c:pt>
                <c:pt idx="28">
                  <c:v>61</c:v>
                </c:pt>
                <c:pt idx="29">
                  <c:v>628.29999999999995</c:v>
                </c:pt>
                <c:pt idx="30">
                  <c:v>628.29999999999995</c:v>
                </c:pt>
                <c:pt idx="31">
                  <c:v>628.29999999999995</c:v>
                </c:pt>
                <c:pt idx="32">
                  <c:v>2279</c:v>
                </c:pt>
                <c:pt idx="33">
                  <c:v>1451</c:v>
                </c:pt>
                <c:pt idx="34">
                  <c:v>2720</c:v>
                </c:pt>
                <c:pt idx="35">
                  <c:v>1086</c:v>
                </c:pt>
                <c:pt idx="36">
                  <c:v>1347.2</c:v>
                </c:pt>
                <c:pt idx="37">
                  <c:v>1347.2</c:v>
                </c:pt>
                <c:pt idx="38">
                  <c:v>1347.2</c:v>
                </c:pt>
                <c:pt idx="39">
                  <c:v>909</c:v>
                </c:pt>
                <c:pt idx="40">
                  <c:v>1587</c:v>
                </c:pt>
                <c:pt idx="41">
                  <c:v>874</c:v>
                </c:pt>
                <c:pt idx="42">
                  <c:v>958</c:v>
                </c:pt>
                <c:pt idx="43">
                  <c:v>740.2</c:v>
                </c:pt>
                <c:pt idx="44">
                  <c:v>740.2</c:v>
                </c:pt>
                <c:pt idx="45">
                  <c:v>740.2</c:v>
                </c:pt>
                <c:pt idx="46">
                  <c:v>397</c:v>
                </c:pt>
                <c:pt idx="47">
                  <c:v>554</c:v>
                </c:pt>
                <c:pt idx="48">
                  <c:v>1770</c:v>
                </c:pt>
                <c:pt idx="49">
                  <c:v>1531</c:v>
                </c:pt>
                <c:pt idx="50">
                  <c:v>1357</c:v>
                </c:pt>
                <c:pt idx="51">
                  <c:v>1357</c:v>
                </c:pt>
                <c:pt idx="52">
                  <c:v>1357</c:v>
                </c:pt>
                <c:pt idx="53">
                  <c:v>1357</c:v>
                </c:pt>
                <c:pt idx="54">
                  <c:v>748</c:v>
                </c:pt>
                <c:pt idx="55">
                  <c:v>679</c:v>
                </c:pt>
                <c:pt idx="56">
                  <c:v>668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552</c:v>
                </c:pt>
                <c:pt idx="61">
                  <c:v>344</c:v>
                </c:pt>
                <c:pt idx="62">
                  <c:v>433</c:v>
                </c:pt>
                <c:pt idx="63">
                  <c:v>738</c:v>
                </c:pt>
                <c:pt idx="64">
                  <c:v>753</c:v>
                </c:pt>
                <c:pt idx="65">
                  <c:v>753</c:v>
                </c:pt>
                <c:pt idx="66">
                  <c:v>753</c:v>
                </c:pt>
                <c:pt idx="67">
                  <c:v>581</c:v>
                </c:pt>
                <c:pt idx="68">
                  <c:v>451</c:v>
                </c:pt>
                <c:pt idx="69">
                  <c:v>610</c:v>
                </c:pt>
                <c:pt idx="70">
                  <c:v>166</c:v>
                </c:pt>
                <c:pt idx="71">
                  <c:v>539.29999999999995</c:v>
                </c:pt>
                <c:pt idx="72">
                  <c:v>539.29999999999995</c:v>
                </c:pt>
                <c:pt idx="73">
                  <c:v>539.29999999999995</c:v>
                </c:pt>
                <c:pt idx="74">
                  <c:v>1456</c:v>
                </c:pt>
                <c:pt idx="75">
                  <c:v>614</c:v>
                </c:pt>
                <c:pt idx="76">
                  <c:v>786</c:v>
                </c:pt>
                <c:pt idx="77">
                  <c:v>857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787</c:v>
                </c:pt>
                <c:pt idx="82">
                  <c:v>1165</c:v>
                </c:pt>
                <c:pt idx="83">
                  <c:v>844</c:v>
                </c:pt>
                <c:pt idx="84">
                  <c:v>942</c:v>
                </c:pt>
                <c:pt idx="85">
                  <c:v>2289</c:v>
                </c:pt>
                <c:pt idx="86">
                  <c:v>2289</c:v>
                </c:pt>
                <c:pt idx="87">
                  <c:v>2289</c:v>
                </c:pt>
                <c:pt idx="88">
                  <c:v>1695</c:v>
                </c:pt>
                <c:pt idx="89">
                  <c:v>802</c:v>
                </c:pt>
                <c:pt idx="90">
                  <c:v>807</c:v>
                </c:pt>
                <c:pt idx="91">
                  <c:v>331</c:v>
                </c:pt>
                <c:pt idx="92">
                  <c:v>444</c:v>
                </c:pt>
                <c:pt idx="93">
                  <c:v>444</c:v>
                </c:pt>
                <c:pt idx="94">
                  <c:v>444</c:v>
                </c:pt>
                <c:pt idx="95">
                  <c:v>444</c:v>
                </c:pt>
                <c:pt idx="96">
                  <c:v>1111</c:v>
                </c:pt>
                <c:pt idx="97">
                  <c:v>521</c:v>
                </c:pt>
                <c:pt idx="98">
                  <c:v>718</c:v>
                </c:pt>
                <c:pt idx="99">
                  <c:v>738.7</c:v>
                </c:pt>
                <c:pt idx="100">
                  <c:v>738.7</c:v>
                </c:pt>
                <c:pt idx="101">
                  <c:v>738.7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828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89952"/>
        <c:axId val="126191488"/>
      </c:lineChart>
      <c:dateAx>
        <c:axId val="1261899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1914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619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18995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C0C0C0">
                <a:gamma/>
                <a:shade val="89020"/>
                <a:invGamma/>
              </a:srgbClr>
            </a:gs>
          </a:gsLst>
          <a:lin ang="5400000" scaled="1"/>
        </a:gradFill>
        <a:ln w="12700">
          <a:solidFill>
            <a:srgbClr val="C0C0C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9178690344067768"/>
          <c:y val="7.9934747145194954E-2"/>
          <c:w val="0.31580903108532082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'City vs. tarsalis'!$A$9:$A$126</c:f>
              <c:numCache>
                <c:formatCode>m/d;@</c:formatCode>
                <c:ptCount val="118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  <c:pt idx="115">
                  <c:v>40427</c:v>
                </c:pt>
                <c:pt idx="116">
                  <c:v>40428</c:v>
                </c:pt>
                <c:pt idx="117">
                  <c:v>40429</c:v>
                </c:pt>
              </c:numCache>
            </c:numRef>
          </c:cat>
          <c:val>
            <c:numRef>
              <c:f>'City vs. tarsalis'!$G$9:$G$126</c:f>
              <c:numCache>
                <c:formatCode>General</c:formatCode>
                <c:ptCount val="118"/>
                <c:pt idx="6">
                  <c:v>107.8</c:v>
                </c:pt>
                <c:pt idx="7">
                  <c:v>107.8</c:v>
                </c:pt>
                <c:pt idx="8">
                  <c:v>107.8</c:v>
                </c:pt>
                <c:pt idx="9">
                  <c:v>107.8</c:v>
                </c:pt>
                <c:pt idx="10">
                  <c:v>107.8</c:v>
                </c:pt>
                <c:pt idx="11">
                  <c:v>223</c:v>
                </c:pt>
                <c:pt idx="12">
                  <c:v>204</c:v>
                </c:pt>
                <c:pt idx="13">
                  <c:v>375</c:v>
                </c:pt>
                <c:pt idx="14">
                  <c:v>380</c:v>
                </c:pt>
                <c:pt idx="15">
                  <c:v>437.25</c:v>
                </c:pt>
                <c:pt idx="16">
                  <c:v>437.25</c:v>
                </c:pt>
                <c:pt idx="17">
                  <c:v>437.25</c:v>
                </c:pt>
                <c:pt idx="18">
                  <c:v>437.25</c:v>
                </c:pt>
                <c:pt idx="19">
                  <c:v>42</c:v>
                </c:pt>
                <c:pt idx="20">
                  <c:v>148</c:v>
                </c:pt>
                <c:pt idx="22">
                  <c:v>240.3</c:v>
                </c:pt>
                <c:pt idx="23">
                  <c:v>240.3</c:v>
                </c:pt>
                <c:pt idx="24">
                  <c:v>240.3</c:v>
                </c:pt>
                <c:pt idx="25">
                  <c:v>735</c:v>
                </c:pt>
                <c:pt idx="27">
                  <c:v>231</c:v>
                </c:pt>
                <c:pt idx="28">
                  <c:v>61</c:v>
                </c:pt>
                <c:pt idx="29">
                  <c:v>628.29999999999995</c:v>
                </c:pt>
                <c:pt idx="30">
                  <c:v>628.29999999999995</c:v>
                </c:pt>
                <c:pt idx="31">
                  <c:v>628.29999999999995</c:v>
                </c:pt>
                <c:pt idx="32">
                  <c:v>2279</c:v>
                </c:pt>
                <c:pt idx="33">
                  <c:v>1451</c:v>
                </c:pt>
                <c:pt idx="34">
                  <c:v>2720</c:v>
                </c:pt>
                <c:pt idx="35">
                  <c:v>1086</c:v>
                </c:pt>
                <c:pt idx="36">
                  <c:v>1347.2</c:v>
                </c:pt>
                <c:pt idx="37">
                  <c:v>1347.2</c:v>
                </c:pt>
                <c:pt idx="38">
                  <c:v>1347.2</c:v>
                </c:pt>
                <c:pt idx="39">
                  <c:v>909</c:v>
                </c:pt>
                <c:pt idx="40">
                  <c:v>1587</c:v>
                </c:pt>
                <c:pt idx="41">
                  <c:v>874</c:v>
                </c:pt>
                <c:pt idx="42">
                  <c:v>958</c:v>
                </c:pt>
                <c:pt idx="43">
                  <c:v>740.2</c:v>
                </c:pt>
                <c:pt idx="44">
                  <c:v>740.2</c:v>
                </c:pt>
                <c:pt idx="45">
                  <c:v>740.2</c:v>
                </c:pt>
                <c:pt idx="46">
                  <c:v>397</c:v>
                </c:pt>
                <c:pt idx="47">
                  <c:v>554</c:v>
                </c:pt>
                <c:pt idx="48">
                  <c:v>1770</c:v>
                </c:pt>
                <c:pt idx="49">
                  <c:v>1531</c:v>
                </c:pt>
                <c:pt idx="50">
                  <c:v>1357</c:v>
                </c:pt>
                <c:pt idx="51">
                  <c:v>1357</c:v>
                </c:pt>
                <c:pt idx="52">
                  <c:v>1357</c:v>
                </c:pt>
                <c:pt idx="53">
                  <c:v>1357</c:v>
                </c:pt>
                <c:pt idx="54">
                  <c:v>748</c:v>
                </c:pt>
                <c:pt idx="55">
                  <c:v>679</c:v>
                </c:pt>
                <c:pt idx="56">
                  <c:v>668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552</c:v>
                </c:pt>
                <c:pt idx="61">
                  <c:v>344</c:v>
                </c:pt>
                <c:pt idx="62">
                  <c:v>433</c:v>
                </c:pt>
                <c:pt idx="63">
                  <c:v>738</c:v>
                </c:pt>
                <c:pt idx="64">
                  <c:v>753</c:v>
                </c:pt>
                <c:pt idx="65">
                  <c:v>753</c:v>
                </c:pt>
                <c:pt idx="66">
                  <c:v>753</c:v>
                </c:pt>
                <c:pt idx="67">
                  <c:v>581</c:v>
                </c:pt>
                <c:pt idx="68">
                  <c:v>451</c:v>
                </c:pt>
                <c:pt idx="69">
                  <c:v>610</c:v>
                </c:pt>
                <c:pt idx="70">
                  <c:v>166</c:v>
                </c:pt>
                <c:pt idx="71">
                  <c:v>539.29999999999995</c:v>
                </c:pt>
                <c:pt idx="72">
                  <c:v>539.29999999999995</c:v>
                </c:pt>
                <c:pt idx="73">
                  <c:v>539.29999999999995</c:v>
                </c:pt>
                <c:pt idx="74">
                  <c:v>1456</c:v>
                </c:pt>
                <c:pt idx="75">
                  <c:v>614</c:v>
                </c:pt>
                <c:pt idx="76">
                  <c:v>786</c:v>
                </c:pt>
                <c:pt idx="77">
                  <c:v>857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787</c:v>
                </c:pt>
                <c:pt idx="82">
                  <c:v>1165</c:v>
                </c:pt>
                <c:pt idx="83">
                  <c:v>844</c:v>
                </c:pt>
                <c:pt idx="84">
                  <c:v>942</c:v>
                </c:pt>
                <c:pt idx="85">
                  <c:v>2289</c:v>
                </c:pt>
                <c:pt idx="86">
                  <c:v>2289</c:v>
                </c:pt>
                <c:pt idx="87">
                  <c:v>2289</c:v>
                </c:pt>
                <c:pt idx="88">
                  <c:v>1695</c:v>
                </c:pt>
                <c:pt idx="89">
                  <c:v>802</c:v>
                </c:pt>
                <c:pt idx="90">
                  <c:v>807</c:v>
                </c:pt>
                <c:pt idx="91">
                  <c:v>331</c:v>
                </c:pt>
                <c:pt idx="92">
                  <c:v>444</c:v>
                </c:pt>
                <c:pt idx="93">
                  <c:v>444</c:v>
                </c:pt>
                <c:pt idx="94">
                  <c:v>444</c:v>
                </c:pt>
                <c:pt idx="95">
                  <c:v>444</c:v>
                </c:pt>
                <c:pt idx="96">
                  <c:v>1111</c:v>
                </c:pt>
                <c:pt idx="97">
                  <c:v>521</c:v>
                </c:pt>
                <c:pt idx="98">
                  <c:v>718</c:v>
                </c:pt>
                <c:pt idx="99">
                  <c:v>738.7</c:v>
                </c:pt>
                <c:pt idx="100">
                  <c:v>738.7</c:v>
                </c:pt>
                <c:pt idx="101">
                  <c:v>738.7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828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355136"/>
        <c:axId val="127377408"/>
      </c:barChart>
      <c:dateAx>
        <c:axId val="127355136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127377408"/>
        <c:crosses val="autoZero"/>
        <c:auto val="1"/>
        <c:lblOffset val="100"/>
        <c:baseTimeUnit val="days"/>
      </c:dateAx>
      <c:valAx>
        <c:axId val="127377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355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93895671476334E-2"/>
          <c:y val="3.4257748776513809E-2"/>
          <c:w val="0.82352941176470584"/>
          <c:h val="0.8988580750408390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tarsalis'!$W$9:$W$123</c:f>
              <c:numCache>
                <c:formatCode>General</c:formatCode>
                <c:ptCount val="115"/>
                <c:pt idx="0">
                  <c:v>6</c:v>
                </c:pt>
                <c:pt idx="1">
                  <c:v>35</c:v>
                </c:pt>
                <c:pt idx="2">
                  <c:v>39</c:v>
                </c:pt>
                <c:pt idx="3">
                  <c:v>12.66</c:v>
                </c:pt>
                <c:pt idx="4">
                  <c:v>12.66</c:v>
                </c:pt>
                <c:pt idx="5">
                  <c:v>12.66</c:v>
                </c:pt>
                <c:pt idx="6">
                  <c:v>3</c:v>
                </c:pt>
                <c:pt idx="7">
                  <c:v>4</c:v>
                </c:pt>
                <c:pt idx="8">
                  <c:v>15</c:v>
                </c:pt>
                <c:pt idx="9">
                  <c:v>14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28</c:v>
                </c:pt>
                <c:pt idx="15">
                  <c:v>53</c:v>
                </c:pt>
                <c:pt idx="16">
                  <c:v>14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10</c:v>
                </c:pt>
                <c:pt idx="22">
                  <c:v>4</c:v>
                </c:pt>
                <c:pt idx="23">
                  <c:v>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10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30</c:v>
                </c:pt>
                <c:pt idx="35">
                  <c:v>66</c:v>
                </c:pt>
                <c:pt idx="36">
                  <c:v>731</c:v>
                </c:pt>
                <c:pt idx="37">
                  <c:v>511</c:v>
                </c:pt>
                <c:pt idx="38">
                  <c:v>558.67000000000007</c:v>
                </c:pt>
                <c:pt idx="39">
                  <c:v>558.67000000000007</c:v>
                </c:pt>
                <c:pt idx="40">
                  <c:v>558.67000000000007</c:v>
                </c:pt>
                <c:pt idx="41">
                  <c:v>5164</c:v>
                </c:pt>
                <c:pt idx="42">
                  <c:v>1477</c:v>
                </c:pt>
                <c:pt idx="43">
                  <c:v>3923</c:v>
                </c:pt>
                <c:pt idx="44">
                  <c:v>1362</c:v>
                </c:pt>
                <c:pt idx="45">
                  <c:v>595</c:v>
                </c:pt>
                <c:pt idx="46">
                  <c:v>595</c:v>
                </c:pt>
                <c:pt idx="47">
                  <c:v>595</c:v>
                </c:pt>
                <c:pt idx="48">
                  <c:v>5362</c:v>
                </c:pt>
                <c:pt idx="49">
                  <c:v>2329</c:v>
                </c:pt>
                <c:pt idx="50">
                  <c:v>2156</c:v>
                </c:pt>
                <c:pt idx="51">
                  <c:v>2301.5</c:v>
                </c:pt>
                <c:pt idx="52">
                  <c:v>2301.5</c:v>
                </c:pt>
                <c:pt idx="53">
                  <c:v>2301.5</c:v>
                </c:pt>
                <c:pt idx="54">
                  <c:v>2301.5</c:v>
                </c:pt>
                <c:pt idx="55">
                  <c:v>1301</c:v>
                </c:pt>
                <c:pt idx="56">
                  <c:v>1108</c:v>
                </c:pt>
                <c:pt idx="57">
                  <c:v>614</c:v>
                </c:pt>
                <c:pt idx="58">
                  <c:v>633</c:v>
                </c:pt>
                <c:pt idx="59">
                  <c:v>935</c:v>
                </c:pt>
                <c:pt idx="60">
                  <c:v>935</c:v>
                </c:pt>
                <c:pt idx="61">
                  <c:v>935</c:v>
                </c:pt>
                <c:pt idx="62">
                  <c:v>1416</c:v>
                </c:pt>
                <c:pt idx="63">
                  <c:v>1346</c:v>
                </c:pt>
                <c:pt idx="64">
                  <c:v>363</c:v>
                </c:pt>
                <c:pt idx="65">
                  <c:v>210</c:v>
                </c:pt>
                <c:pt idx="66">
                  <c:v>282</c:v>
                </c:pt>
                <c:pt idx="67">
                  <c:v>282</c:v>
                </c:pt>
                <c:pt idx="68">
                  <c:v>282</c:v>
                </c:pt>
                <c:pt idx="69">
                  <c:v>491</c:v>
                </c:pt>
                <c:pt idx="70">
                  <c:v>0</c:v>
                </c:pt>
                <c:pt idx="71">
                  <c:v>242</c:v>
                </c:pt>
                <c:pt idx="72">
                  <c:v>451</c:v>
                </c:pt>
                <c:pt idx="73">
                  <c:v>236.67</c:v>
                </c:pt>
                <c:pt idx="74">
                  <c:v>236.67</c:v>
                </c:pt>
                <c:pt idx="75">
                  <c:v>236.67</c:v>
                </c:pt>
                <c:pt idx="76">
                  <c:v>256</c:v>
                </c:pt>
                <c:pt idx="77">
                  <c:v>279</c:v>
                </c:pt>
                <c:pt idx="78">
                  <c:v>99</c:v>
                </c:pt>
                <c:pt idx="79">
                  <c:v>68</c:v>
                </c:pt>
                <c:pt idx="80">
                  <c:v>38.67</c:v>
                </c:pt>
                <c:pt idx="81">
                  <c:v>38.67</c:v>
                </c:pt>
                <c:pt idx="82">
                  <c:v>38.67</c:v>
                </c:pt>
                <c:pt idx="83">
                  <c:v>25</c:v>
                </c:pt>
                <c:pt idx="84">
                  <c:v>35</c:v>
                </c:pt>
                <c:pt idx="85">
                  <c:v>59</c:v>
                </c:pt>
                <c:pt idx="86">
                  <c:v>155</c:v>
                </c:pt>
                <c:pt idx="87">
                  <c:v>50.67</c:v>
                </c:pt>
                <c:pt idx="88">
                  <c:v>50.67</c:v>
                </c:pt>
                <c:pt idx="89">
                  <c:v>50.67</c:v>
                </c:pt>
                <c:pt idx="90">
                  <c:v>33</c:v>
                </c:pt>
                <c:pt idx="91">
                  <c:v>26</c:v>
                </c:pt>
                <c:pt idx="92">
                  <c:v>41</c:v>
                </c:pt>
                <c:pt idx="93">
                  <c:v>29</c:v>
                </c:pt>
                <c:pt idx="94">
                  <c:v>33.67</c:v>
                </c:pt>
                <c:pt idx="95">
                  <c:v>33.67</c:v>
                </c:pt>
                <c:pt idx="96">
                  <c:v>33.67</c:v>
                </c:pt>
                <c:pt idx="97">
                  <c:v>202</c:v>
                </c:pt>
                <c:pt idx="98">
                  <c:v>424</c:v>
                </c:pt>
                <c:pt idx="99">
                  <c:v>143</c:v>
                </c:pt>
                <c:pt idx="100">
                  <c:v>257</c:v>
                </c:pt>
                <c:pt idx="101">
                  <c:v>257</c:v>
                </c:pt>
                <c:pt idx="102">
                  <c:v>257</c:v>
                </c:pt>
                <c:pt idx="103">
                  <c:v>257</c:v>
                </c:pt>
                <c:pt idx="104">
                  <c:v>297</c:v>
                </c:pt>
                <c:pt idx="105">
                  <c:v>385</c:v>
                </c:pt>
                <c:pt idx="106">
                  <c:v>275</c:v>
                </c:pt>
                <c:pt idx="107">
                  <c:v>161</c:v>
                </c:pt>
                <c:pt idx="108">
                  <c:v>279</c:v>
                </c:pt>
                <c:pt idx="109">
                  <c:v>279</c:v>
                </c:pt>
                <c:pt idx="110">
                  <c:v>279</c:v>
                </c:pt>
                <c:pt idx="111">
                  <c:v>279</c:v>
                </c:pt>
                <c:pt idx="112">
                  <c:v>37</c:v>
                </c:pt>
                <c:pt idx="113">
                  <c:v>45</c:v>
                </c:pt>
                <c:pt idx="114">
                  <c:v>61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tarsalis'!$M$9:$M$123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6.66</c:v>
                </c:pt>
                <c:pt idx="18">
                  <c:v>6.66</c:v>
                </c:pt>
                <c:pt idx="19">
                  <c:v>6.66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5.66</c:v>
                </c:pt>
                <c:pt idx="25">
                  <c:v>5.66</c:v>
                </c:pt>
                <c:pt idx="26">
                  <c:v>5.66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1.33</c:v>
                </c:pt>
                <c:pt idx="32">
                  <c:v>1.33</c:v>
                </c:pt>
                <c:pt idx="33">
                  <c:v>1.33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5</c:v>
                </c:pt>
                <c:pt idx="38">
                  <c:v>5.66</c:v>
                </c:pt>
                <c:pt idx="39">
                  <c:v>5.66</c:v>
                </c:pt>
                <c:pt idx="40">
                  <c:v>5.66</c:v>
                </c:pt>
                <c:pt idx="41">
                  <c:v>27</c:v>
                </c:pt>
                <c:pt idx="42">
                  <c:v>8</c:v>
                </c:pt>
                <c:pt idx="43">
                  <c:v>17</c:v>
                </c:pt>
                <c:pt idx="44">
                  <c:v>16</c:v>
                </c:pt>
                <c:pt idx="45">
                  <c:v>7.33</c:v>
                </c:pt>
                <c:pt idx="46">
                  <c:v>7.33</c:v>
                </c:pt>
                <c:pt idx="47">
                  <c:v>7.33</c:v>
                </c:pt>
                <c:pt idx="48">
                  <c:v>47</c:v>
                </c:pt>
                <c:pt idx="49">
                  <c:v>24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108</c:v>
                </c:pt>
                <c:pt idx="56">
                  <c:v>35</c:v>
                </c:pt>
                <c:pt idx="57">
                  <c:v>18</c:v>
                </c:pt>
                <c:pt idx="58">
                  <c:v>21</c:v>
                </c:pt>
                <c:pt idx="59">
                  <c:v>64.66</c:v>
                </c:pt>
                <c:pt idx="60">
                  <c:v>64.66</c:v>
                </c:pt>
                <c:pt idx="61">
                  <c:v>64.66</c:v>
                </c:pt>
                <c:pt idx="62">
                  <c:v>66</c:v>
                </c:pt>
                <c:pt idx="63">
                  <c:v>101</c:v>
                </c:pt>
                <c:pt idx="64">
                  <c:v>28</c:v>
                </c:pt>
                <c:pt idx="65">
                  <c:v>30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0</c:v>
                </c:pt>
                <c:pt idx="71">
                  <c:v>14</c:v>
                </c:pt>
                <c:pt idx="72">
                  <c:v>47</c:v>
                </c:pt>
                <c:pt idx="73">
                  <c:v>31.66</c:v>
                </c:pt>
                <c:pt idx="74">
                  <c:v>31.66</c:v>
                </c:pt>
                <c:pt idx="75">
                  <c:v>31.66</c:v>
                </c:pt>
                <c:pt idx="76">
                  <c:v>39</c:v>
                </c:pt>
                <c:pt idx="77">
                  <c:v>37</c:v>
                </c:pt>
                <c:pt idx="78">
                  <c:v>19</c:v>
                </c:pt>
                <c:pt idx="79">
                  <c:v>26</c:v>
                </c:pt>
                <c:pt idx="80">
                  <c:v>13.33</c:v>
                </c:pt>
                <c:pt idx="81">
                  <c:v>13.33</c:v>
                </c:pt>
                <c:pt idx="82">
                  <c:v>13.33</c:v>
                </c:pt>
                <c:pt idx="83">
                  <c:v>16</c:v>
                </c:pt>
                <c:pt idx="84">
                  <c:v>15</c:v>
                </c:pt>
                <c:pt idx="85">
                  <c:v>28</c:v>
                </c:pt>
                <c:pt idx="86">
                  <c:v>37</c:v>
                </c:pt>
                <c:pt idx="87">
                  <c:v>24.33</c:v>
                </c:pt>
                <c:pt idx="88">
                  <c:v>24.33</c:v>
                </c:pt>
                <c:pt idx="89">
                  <c:v>24.33</c:v>
                </c:pt>
                <c:pt idx="90">
                  <c:v>10</c:v>
                </c:pt>
                <c:pt idx="91">
                  <c:v>30</c:v>
                </c:pt>
                <c:pt idx="92">
                  <c:v>26</c:v>
                </c:pt>
                <c:pt idx="93">
                  <c:v>11</c:v>
                </c:pt>
                <c:pt idx="94">
                  <c:v>15.66</c:v>
                </c:pt>
                <c:pt idx="95">
                  <c:v>15.66</c:v>
                </c:pt>
                <c:pt idx="96">
                  <c:v>15.66</c:v>
                </c:pt>
                <c:pt idx="97">
                  <c:v>42</c:v>
                </c:pt>
                <c:pt idx="98">
                  <c:v>37</c:v>
                </c:pt>
                <c:pt idx="99">
                  <c:v>6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4</c:v>
                </c:pt>
                <c:pt idx="108">
                  <c:v>38.5</c:v>
                </c:pt>
                <c:pt idx="109">
                  <c:v>38.5</c:v>
                </c:pt>
                <c:pt idx="110">
                  <c:v>38.5</c:v>
                </c:pt>
                <c:pt idx="111">
                  <c:v>38.5</c:v>
                </c:pt>
                <c:pt idx="112">
                  <c:v>14</c:v>
                </c:pt>
                <c:pt idx="113">
                  <c:v>20</c:v>
                </c:pt>
                <c:pt idx="114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431040"/>
        <c:axId val="127432576"/>
      </c:barChart>
      <c:catAx>
        <c:axId val="12743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32576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27432576"/>
        <c:scaling>
          <c:orientation val="minMax"/>
          <c:max val="7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3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9123196448390651"/>
          <c:y val="0.44861337683526636"/>
          <c:w val="0.10432852386237268"/>
          <c:h val="7.01468189233274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93895671476334E-2"/>
          <c:y val="3.4257748776513809E-2"/>
          <c:w val="0.82019977802444965"/>
          <c:h val="0.8988580750408390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tarsalis'!$V$57:$V$86</c:f>
              <c:numCache>
                <c:formatCode>General</c:formatCode>
                <c:ptCount val="30"/>
                <c:pt idx="0">
                  <c:v>390</c:v>
                </c:pt>
                <c:pt idx="1">
                  <c:v>523.29999999999995</c:v>
                </c:pt>
                <c:pt idx="2">
                  <c:v>519.29999999999995</c:v>
                </c:pt>
                <c:pt idx="3">
                  <c:v>519.29999999999995</c:v>
                </c:pt>
                <c:pt idx="4">
                  <c:v>519.29999999999995</c:v>
                </c:pt>
                <c:pt idx="5">
                  <c:v>519.29999999999995</c:v>
                </c:pt>
                <c:pt idx="6">
                  <c:v>470</c:v>
                </c:pt>
                <c:pt idx="7">
                  <c:v>180</c:v>
                </c:pt>
                <c:pt idx="8">
                  <c:v>343</c:v>
                </c:pt>
                <c:pt idx="9">
                  <c:v>314</c:v>
                </c:pt>
                <c:pt idx="10">
                  <c:v>204</c:v>
                </c:pt>
                <c:pt idx="11">
                  <c:v>204</c:v>
                </c:pt>
                <c:pt idx="12">
                  <c:v>204</c:v>
                </c:pt>
                <c:pt idx="13">
                  <c:v>107</c:v>
                </c:pt>
                <c:pt idx="14">
                  <c:v>120</c:v>
                </c:pt>
                <c:pt idx="15">
                  <c:v>71</c:v>
                </c:pt>
                <c:pt idx="16">
                  <c:v>72</c:v>
                </c:pt>
                <c:pt idx="17">
                  <c:v>83</c:v>
                </c:pt>
                <c:pt idx="18">
                  <c:v>83</c:v>
                </c:pt>
                <c:pt idx="19">
                  <c:v>83</c:v>
                </c:pt>
                <c:pt idx="20">
                  <c:v>77.3</c:v>
                </c:pt>
                <c:pt idx="21">
                  <c:v>206</c:v>
                </c:pt>
                <c:pt idx="22">
                  <c:v>201</c:v>
                </c:pt>
                <c:pt idx="23">
                  <c:v>604.1</c:v>
                </c:pt>
                <c:pt idx="24">
                  <c:v>233</c:v>
                </c:pt>
                <c:pt idx="25">
                  <c:v>233</c:v>
                </c:pt>
                <c:pt idx="26">
                  <c:v>233</c:v>
                </c:pt>
                <c:pt idx="27">
                  <c:v>132</c:v>
                </c:pt>
                <c:pt idx="28">
                  <c:v>68</c:v>
                </c:pt>
                <c:pt idx="29">
                  <c:v>44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tarsalis'!$N$57:$N$86</c:f>
              <c:numCache>
                <c:formatCode>General</c:formatCode>
                <c:ptCount val="30"/>
                <c:pt idx="0">
                  <c:v>5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6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10</c:v>
                </c:pt>
                <c:pt idx="14">
                  <c:v>7</c:v>
                </c:pt>
                <c:pt idx="15">
                  <c:v>2</c:v>
                </c:pt>
                <c:pt idx="16">
                  <c:v>7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11</c:v>
                </c:pt>
                <c:pt idx="21">
                  <c:v>23</c:v>
                </c:pt>
                <c:pt idx="22">
                  <c:v>24</c:v>
                </c:pt>
                <c:pt idx="23">
                  <c:v>81.900000000000006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1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449728"/>
        <c:axId val="127570304"/>
      </c:barChart>
      <c:catAx>
        <c:axId val="12744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57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7570304"/>
        <c:scaling>
          <c:orientation val="minMax"/>
          <c:max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49728"/>
        <c:crosses val="autoZero"/>
        <c:crossBetween val="between"/>
      </c:valAx>
      <c:spPr>
        <a:solidFill>
          <a:srgbClr val="C0C0C0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790233074361757"/>
          <c:y val="0.44861337683526636"/>
          <c:w val="0.10765815760266165"/>
          <c:h val="7.01468189233274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13244543102534E-2"/>
          <c:y val="2.9907558455682437E-2"/>
          <c:w val="0.80799112097669268"/>
          <c:h val="0.87765089722684608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'City vs. tarsalis'!$I$9:$I$122</c:f>
              <c:numCache>
                <c:formatCode>m/d;@</c:formatCode>
                <c:ptCount val="114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</c:numCache>
            </c:numRef>
          </c:cat>
          <c:val>
            <c:numRef>
              <c:f>'City vs. tarsalis'!$X$9:$X$122</c:f>
              <c:numCache>
                <c:formatCode>General</c:formatCode>
                <c:ptCount val="114"/>
                <c:pt idx="0">
                  <c:v>93</c:v>
                </c:pt>
                <c:pt idx="1">
                  <c:v>998</c:v>
                </c:pt>
                <c:pt idx="2">
                  <c:v>998</c:v>
                </c:pt>
                <c:pt idx="3">
                  <c:v>998</c:v>
                </c:pt>
                <c:pt idx="4">
                  <c:v>516</c:v>
                </c:pt>
                <c:pt idx="5">
                  <c:v>371</c:v>
                </c:pt>
                <c:pt idx="6">
                  <c:v>603</c:v>
                </c:pt>
                <c:pt idx="7">
                  <c:v>209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1686</c:v>
                </c:pt>
                <c:pt idx="13">
                  <c:v>402</c:v>
                </c:pt>
                <c:pt idx="14">
                  <c:v>127</c:v>
                </c:pt>
                <c:pt idx="15">
                  <c:v>692</c:v>
                </c:pt>
                <c:pt idx="16">
                  <c:v>675</c:v>
                </c:pt>
                <c:pt idx="17">
                  <c:v>675</c:v>
                </c:pt>
                <c:pt idx="18">
                  <c:v>1277</c:v>
                </c:pt>
                <c:pt idx="19">
                  <c:v>120</c:v>
                </c:pt>
                <c:pt idx="20">
                  <c:v>414</c:v>
                </c:pt>
                <c:pt idx="21">
                  <c:v>512</c:v>
                </c:pt>
                <c:pt idx="22">
                  <c:v>79</c:v>
                </c:pt>
                <c:pt idx="23">
                  <c:v>83</c:v>
                </c:pt>
                <c:pt idx="24">
                  <c:v>82.75</c:v>
                </c:pt>
                <c:pt idx="25">
                  <c:v>2173.75</c:v>
                </c:pt>
                <c:pt idx="26">
                  <c:v>829.75</c:v>
                </c:pt>
                <c:pt idx="27">
                  <c:v>988.75</c:v>
                </c:pt>
                <c:pt idx="28">
                  <c:v>700</c:v>
                </c:pt>
                <c:pt idx="29">
                  <c:v>452</c:v>
                </c:pt>
                <c:pt idx="30">
                  <c:v>452</c:v>
                </c:pt>
                <c:pt idx="31">
                  <c:v>451.67</c:v>
                </c:pt>
                <c:pt idx="32">
                  <c:v>2109.34</c:v>
                </c:pt>
                <c:pt idx="33">
                  <c:v>466.34</c:v>
                </c:pt>
                <c:pt idx="34">
                  <c:v>1447.67</c:v>
                </c:pt>
                <c:pt idx="35">
                  <c:v>2022</c:v>
                </c:pt>
                <c:pt idx="36">
                  <c:v>1624</c:v>
                </c:pt>
                <c:pt idx="37">
                  <c:v>1624</c:v>
                </c:pt>
                <c:pt idx="38">
                  <c:v>1625</c:v>
                </c:pt>
                <c:pt idx="39">
                  <c:v>6220</c:v>
                </c:pt>
                <c:pt idx="40">
                  <c:v>2215</c:v>
                </c:pt>
                <c:pt idx="41">
                  <c:v>4255</c:v>
                </c:pt>
                <c:pt idx="42">
                  <c:v>1251</c:v>
                </c:pt>
                <c:pt idx="43">
                  <c:v>998</c:v>
                </c:pt>
                <c:pt idx="44">
                  <c:v>890</c:v>
                </c:pt>
                <c:pt idx="45">
                  <c:v>890</c:v>
                </c:pt>
                <c:pt idx="46">
                  <c:v>1798</c:v>
                </c:pt>
                <c:pt idx="47">
                  <c:v>964</c:v>
                </c:pt>
                <c:pt idx="48">
                  <c:v>875</c:v>
                </c:pt>
                <c:pt idx="49">
                  <c:v>2244</c:v>
                </c:pt>
                <c:pt idx="50">
                  <c:v>561</c:v>
                </c:pt>
                <c:pt idx="51">
                  <c:v>561</c:v>
                </c:pt>
                <c:pt idx="52">
                  <c:v>561</c:v>
                </c:pt>
                <c:pt idx="53">
                  <c:v>2361</c:v>
                </c:pt>
                <c:pt idx="54">
                  <c:v>436</c:v>
                </c:pt>
                <c:pt idx="55">
                  <c:v>170</c:v>
                </c:pt>
                <c:pt idx="56">
                  <c:v>979</c:v>
                </c:pt>
                <c:pt idx="57">
                  <c:v>420</c:v>
                </c:pt>
                <c:pt idx="58">
                  <c:v>451</c:v>
                </c:pt>
                <c:pt idx="59">
                  <c:v>451</c:v>
                </c:pt>
                <c:pt idx="60">
                  <c:v>1171</c:v>
                </c:pt>
                <c:pt idx="61">
                  <c:v>154</c:v>
                </c:pt>
                <c:pt idx="62">
                  <c:v>65</c:v>
                </c:pt>
                <c:pt idx="63">
                  <c:v>414</c:v>
                </c:pt>
                <c:pt idx="64">
                  <c:v>633</c:v>
                </c:pt>
                <c:pt idx="65">
                  <c:v>633</c:v>
                </c:pt>
                <c:pt idx="66">
                  <c:v>633</c:v>
                </c:pt>
                <c:pt idx="67">
                  <c:v>889</c:v>
                </c:pt>
                <c:pt idx="68">
                  <c:v>232</c:v>
                </c:pt>
                <c:pt idx="69">
                  <c:v>80</c:v>
                </c:pt>
                <c:pt idx="70">
                  <c:v>252</c:v>
                </c:pt>
                <c:pt idx="71">
                  <c:v>293</c:v>
                </c:pt>
                <c:pt idx="72">
                  <c:v>199</c:v>
                </c:pt>
                <c:pt idx="73">
                  <c:v>199</c:v>
                </c:pt>
                <c:pt idx="74">
                  <c:v>538</c:v>
                </c:pt>
                <c:pt idx="75">
                  <c:v>222</c:v>
                </c:pt>
                <c:pt idx="76">
                  <c:v>271</c:v>
                </c:pt>
                <c:pt idx="77">
                  <c:v>131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471</c:v>
                </c:pt>
                <c:pt idx="82">
                  <c:v>118</c:v>
                </c:pt>
                <c:pt idx="83">
                  <c:v>160</c:v>
                </c:pt>
                <c:pt idx="84">
                  <c:v>79</c:v>
                </c:pt>
                <c:pt idx="85">
                  <c:v>203</c:v>
                </c:pt>
                <c:pt idx="86">
                  <c:v>203</c:v>
                </c:pt>
                <c:pt idx="87">
                  <c:v>203</c:v>
                </c:pt>
                <c:pt idx="88">
                  <c:v>223</c:v>
                </c:pt>
                <c:pt idx="89">
                  <c:v>184</c:v>
                </c:pt>
                <c:pt idx="90">
                  <c:v>105</c:v>
                </c:pt>
                <c:pt idx="91">
                  <c:v>219</c:v>
                </c:pt>
                <c:pt idx="92">
                  <c:v>224</c:v>
                </c:pt>
                <c:pt idx="93">
                  <c:v>224</c:v>
                </c:pt>
                <c:pt idx="94">
                  <c:v>224</c:v>
                </c:pt>
                <c:pt idx="95">
                  <c:v>140</c:v>
                </c:pt>
                <c:pt idx="96">
                  <c:v>23</c:v>
                </c:pt>
                <c:pt idx="97">
                  <c:v>56</c:v>
                </c:pt>
                <c:pt idx="98">
                  <c:v>167</c:v>
                </c:pt>
                <c:pt idx="99">
                  <c:v>191</c:v>
                </c:pt>
                <c:pt idx="100">
                  <c:v>143</c:v>
                </c:pt>
                <c:pt idx="101">
                  <c:v>143</c:v>
                </c:pt>
                <c:pt idx="102">
                  <c:v>452</c:v>
                </c:pt>
                <c:pt idx="103">
                  <c:v>111</c:v>
                </c:pt>
                <c:pt idx="104">
                  <c:v>124</c:v>
                </c:pt>
                <c:pt idx="105">
                  <c:v>103</c:v>
                </c:pt>
                <c:pt idx="106">
                  <c:v>92</c:v>
                </c:pt>
                <c:pt idx="107">
                  <c:v>574</c:v>
                </c:pt>
                <c:pt idx="108">
                  <c:v>574</c:v>
                </c:pt>
                <c:pt idx="109">
                  <c:v>574</c:v>
                </c:pt>
                <c:pt idx="110">
                  <c:v>165</c:v>
                </c:pt>
                <c:pt idx="111">
                  <c:v>165</c:v>
                </c:pt>
                <c:pt idx="112">
                  <c:v>106</c:v>
                </c:pt>
                <c:pt idx="113">
                  <c:v>172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'City vs. tarsalis'!$I$9:$I$122</c:f>
              <c:numCache>
                <c:formatCode>m/d;@</c:formatCode>
                <c:ptCount val="114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</c:numCache>
            </c:numRef>
          </c:cat>
          <c:val>
            <c:numRef>
              <c:f>'City vs. tarsalis'!$L$9:$L$122</c:f>
              <c:numCache>
                <c:formatCode>General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19</c:v>
                </c:pt>
                <c:pt idx="20">
                  <c:v>36</c:v>
                </c:pt>
                <c:pt idx="21">
                  <c:v>50</c:v>
                </c:pt>
                <c:pt idx="22">
                  <c:v>4</c:v>
                </c:pt>
                <c:pt idx="23">
                  <c:v>0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1.33</c:v>
                </c:pt>
                <c:pt idx="32">
                  <c:v>1.6600000000000001</c:v>
                </c:pt>
                <c:pt idx="33">
                  <c:v>1.6600000000000001</c:v>
                </c:pt>
                <c:pt idx="34">
                  <c:v>1.33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109</c:v>
                </c:pt>
                <c:pt idx="45">
                  <c:v>109</c:v>
                </c:pt>
                <c:pt idx="46">
                  <c:v>109</c:v>
                </c:pt>
                <c:pt idx="47">
                  <c:v>119</c:v>
                </c:pt>
                <c:pt idx="48">
                  <c:v>208</c:v>
                </c:pt>
                <c:pt idx="49">
                  <c:v>208</c:v>
                </c:pt>
                <c:pt idx="50">
                  <c:v>184</c:v>
                </c:pt>
                <c:pt idx="51">
                  <c:v>184</c:v>
                </c:pt>
                <c:pt idx="52">
                  <c:v>184</c:v>
                </c:pt>
                <c:pt idx="53">
                  <c:v>269</c:v>
                </c:pt>
                <c:pt idx="54">
                  <c:v>133</c:v>
                </c:pt>
                <c:pt idx="55">
                  <c:v>420</c:v>
                </c:pt>
                <c:pt idx="56">
                  <c:v>429</c:v>
                </c:pt>
                <c:pt idx="57">
                  <c:v>278</c:v>
                </c:pt>
                <c:pt idx="58">
                  <c:v>247</c:v>
                </c:pt>
                <c:pt idx="59">
                  <c:v>247</c:v>
                </c:pt>
                <c:pt idx="60">
                  <c:v>247</c:v>
                </c:pt>
                <c:pt idx="61">
                  <c:v>194</c:v>
                </c:pt>
                <c:pt idx="62">
                  <c:v>355</c:v>
                </c:pt>
                <c:pt idx="63">
                  <c:v>131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90</c:v>
                </c:pt>
                <c:pt idx="69">
                  <c:v>66</c:v>
                </c:pt>
                <c:pt idx="70">
                  <c:v>52</c:v>
                </c:pt>
                <c:pt idx="71">
                  <c:v>59</c:v>
                </c:pt>
                <c:pt idx="72">
                  <c:v>153</c:v>
                </c:pt>
                <c:pt idx="73">
                  <c:v>153</c:v>
                </c:pt>
                <c:pt idx="74">
                  <c:v>122</c:v>
                </c:pt>
                <c:pt idx="75">
                  <c:v>17</c:v>
                </c:pt>
                <c:pt idx="76">
                  <c:v>30</c:v>
                </c:pt>
                <c:pt idx="77">
                  <c:v>51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343</c:v>
                </c:pt>
                <c:pt idx="82">
                  <c:v>95</c:v>
                </c:pt>
                <c:pt idx="83">
                  <c:v>114</c:v>
                </c:pt>
                <c:pt idx="84">
                  <c:v>76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125</c:v>
                </c:pt>
                <c:pt idx="89">
                  <c:v>99</c:v>
                </c:pt>
                <c:pt idx="90">
                  <c:v>33</c:v>
                </c:pt>
                <c:pt idx="91">
                  <c:v>84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30</c:v>
                </c:pt>
                <c:pt idx="96">
                  <c:v>3</c:v>
                </c:pt>
                <c:pt idx="97">
                  <c:v>21</c:v>
                </c:pt>
                <c:pt idx="98">
                  <c:v>58</c:v>
                </c:pt>
                <c:pt idx="99">
                  <c:v>58</c:v>
                </c:pt>
                <c:pt idx="100">
                  <c:v>106</c:v>
                </c:pt>
                <c:pt idx="101">
                  <c:v>106</c:v>
                </c:pt>
                <c:pt idx="102">
                  <c:v>106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23</c:v>
                </c:pt>
                <c:pt idx="113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43808"/>
        <c:axId val="127945344"/>
      </c:barChart>
      <c:dateAx>
        <c:axId val="127943808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4534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794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4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790233074361757"/>
          <c:y val="0.43882544861337686"/>
          <c:w val="0.10765815760266165"/>
          <c:h val="7.01468189233279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Edgewood Trap (#1) vs. City Trap Average</a:t>
            </a:r>
          </a:p>
        </c:rich>
      </c:tx>
      <c:layout>
        <c:manualLayout>
          <c:xMode val="edge"/>
          <c:yMode val="edge"/>
          <c:x val="0.34073251942288857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8.9722675367065283E-2"/>
          <c:w val="0.92008879023308165"/>
          <c:h val="0.79445350734094256"/>
        </c:manualLayout>
      </c:layout>
      <c:lineChart>
        <c:grouping val="standard"/>
        <c:varyColors val="0"/>
        <c:ser>
          <c:idx val="0"/>
          <c:order val="0"/>
          <c:tx>
            <c:v>Trap 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1'!$T$20:$T$152</c:f>
              <c:numCache>
                <c:formatCode>General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</c:v>
                </c:pt>
                <c:pt idx="5">
                  <c:v>4.8</c:v>
                </c:pt>
                <c:pt idx="6">
                  <c:v>4.8</c:v>
                </c:pt>
                <c:pt idx="7">
                  <c:v>4.8</c:v>
                </c:pt>
                <c:pt idx="8">
                  <c:v>4.8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13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0.67</c:v>
                </c:pt>
                <c:pt idx="21">
                  <c:v>0.67</c:v>
                </c:pt>
                <c:pt idx="22">
                  <c:v>0.67</c:v>
                </c:pt>
                <c:pt idx="23">
                  <c:v>73</c:v>
                </c:pt>
                <c:pt idx="24">
                  <c:v>6</c:v>
                </c:pt>
                <c:pt idx="25">
                  <c:v>0</c:v>
                </c:pt>
                <c:pt idx="26">
                  <c:v>2</c:v>
                </c:pt>
                <c:pt idx="27">
                  <c:v>10.99</c:v>
                </c:pt>
                <c:pt idx="28">
                  <c:v>10.99</c:v>
                </c:pt>
                <c:pt idx="29">
                  <c:v>10.99</c:v>
                </c:pt>
                <c:pt idx="30">
                  <c:v>67</c:v>
                </c:pt>
                <c:pt idx="31">
                  <c:v>23</c:v>
                </c:pt>
                <c:pt idx="32">
                  <c:v>34</c:v>
                </c:pt>
                <c:pt idx="33">
                  <c:v>29</c:v>
                </c:pt>
                <c:pt idx="34">
                  <c:v>29.900000000000002</c:v>
                </c:pt>
                <c:pt idx="35">
                  <c:v>29.900000000000002</c:v>
                </c:pt>
                <c:pt idx="36">
                  <c:v>0</c:v>
                </c:pt>
                <c:pt idx="37">
                  <c:v>11</c:v>
                </c:pt>
                <c:pt idx="38">
                  <c:v>38</c:v>
                </c:pt>
                <c:pt idx="39">
                  <c:v>6</c:v>
                </c:pt>
                <c:pt idx="40">
                  <c:v>16</c:v>
                </c:pt>
                <c:pt idx="41">
                  <c:v>7.66</c:v>
                </c:pt>
                <c:pt idx="42">
                  <c:v>7.66</c:v>
                </c:pt>
                <c:pt idx="43">
                  <c:v>7.66</c:v>
                </c:pt>
                <c:pt idx="44">
                  <c:v>3</c:v>
                </c:pt>
                <c:pt idx="45">
                  <c:v>3</c:v>
                </c:pt>
                <c:pt idx="46">
                  <c:v>12</c:v>
                </c:pt>
                <c:pt idx="47">
                  <c:v>12</c:v>
                </c:pt>
                <c:pt idx="48">
                  <c:v>21.75</c:v>
                </c:pt>
                <c:pt idx="49">
                  <c:v>21.75</c:v>
                </c:pt>
                <c:pt idx="50">
                  <c:v>21.75</c:v>
                </c:pt>
                <c:pt idx="51">
                  <c:v>21.75</c:v>
                </c:pt>
                <c:pt idx="52">
                  <c:v>5</c:v>
                </c:pt>
                <c:pt idx="53">
                  <c:v>1</c:v>
                </c:pt>
                <c:pt idx="54">
                  <c:v>2</c:v>
                </c:pt>
                <c:pt idx="55">
                  <c:v>6.33</c:v>
                </c:pt>
                <c:pt idx="56">
                  <c:v>6.33</c:v>
                </c:pt>
                <c:pt idx="57">
                  <c:v>6.33</c:v>
                </c:pt>
                <c:pt idx="58">
                  <c:v>6</c:v>
                </c:pt>
                <c:pt idx="59">
                  <c:v>6</c:v>
                </c:pt>
                <c:pt idx="60">
                  <c:v>9</c:v>
                </c:pt>
                <c:pt idx="61">
                  <c:v>8</c:v>
                </c:pt>
                <c:pt idx="62">
                  <c:v>6.32</c:v>
                </c:pt>
                <c:pt idx="63">
                  <c:v>6.32</c:v>
                </c:pt>
                <c:pt idx="64">
                  <c:v>6.32</c:v>
                </c:pt>
                <c:pt idx="65">
                  <c:v>22</c:v>
                </c:pt>
                <c:pt idx="66">
                  <c:v>4</c:v>
                </c:pt>
                <c:pt idx="67">
                  <c:v>10</c:v>
                </c:pt>
                <c:pt idx="68">
                  <c:v>0</c:v>
                </c:pt>
                <c:pt idx="69">
                  <c:v>6.33</c:v>
                </c:pt>
                <c:pt idx="70">
                  <c:v>6.33</c:v>
                </c:pt>
                <c:pt idx="71">
                  <c:v>6.33</c:v>
                </c:pt>
                <c:pt idx="72">
                  <c:v>6</c:v>
                </c:pt>
                <c:pt idx="73">
                  <c:v>0</c:v>
                </c:pt>
                <c:pt idx="74">
                  <c:v>3</c:v>
                </c:pt>
                <c:pt idx="75">
                  <c:v>26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9</c:v>
                </c:pt>
                <c:pt idx="80">
                  <c:v>18</c:v>
                </c:pt>
                <c:pt idx="81">
                  <c:v>14</c:v>
                </c:pt>
                <c:pt idx="82">
                  <c:v>5</c:v>
                </c:pt>
                <c:pt idx="83">
                  <c:v>13.950000000000001</c:v>
                </c:pt>
                <c:pt idx="84">
                  <c:v>13.950000000000001</c:v>
                </c:pt>
                <c:pt idx="85">
                  <c:v>13.950000000000001</c:v>
                </c:pt>
                <c:pt idx="86">
                  <c:v>17</c:v>
                </c:pt>
                <c:pt idx="87">
                  <c:v>7</c:v>
                </c:pt>
                <c:pt idx="88">
                  <c:v>20</c:v>
                </c:pt>
                <c:pt idx="89">
                  <c:v>5</c:v>
                </c:pt>
                <c:pt idx="90">
                  <c:v>2.99</c:v>
                </c:pt>
                <c:pt idx="91">
                  <c:v>2.99</c:v>
                </c:pt>
                <c:pt idx="92">
                  <c:v>2.99</c:v>
                </c:pt>
                <c:pt idx="93">
                  <c:v>1</c:v>
                </c:pt>
                <c:pt idx="94">
                  <c:v>15</c:v>
                </c:pt>
                <c:pt idx="95">
                  <c:v>3</c:v>
                </c:pt>
                <c:pt idx="96">
                  <c:v>18</c:v>
                </c:pt>
                <c:pt idx="97">
                  <c:v>6.34</c:v>
                </c:pt>
                <c:pt idx="98">
                  <c:v>6.34</c:v>
                </c:pt>
                <c:pt idx="99">
                  <c:v>6.34</c:v>
                </c:pt>
                <c:pt idx="100">
                  <c:v>0</c:v>
                </c:pt>
                <c:pt idx="101">
                  <c:v>11</c:v>
                </c:pt>
                <c:pt idx="102">
                  <c:v>3</c:v>
                </c:pt>
                <c:pt idx="103">
                  <c:v>5</c:v>
                </c:pt>
                <c:pt idx="104">
                  <c:v>11.3</c:v>
                </c:pt>
                <c:pt idx="105">
                  <c:v>11.3</c:v>
                </c:pt>
                <c:pt idx="106">
                  <c:v>11.3</c:v>
                </c:pt>
                <c:pt idx="107">
                  <c:v>5</c:v>
                </c:pt>
                <c:pt idx="108">
                  <c:v>9</c:v>
                </c:pt>
                <c:pt idx="109">
                  <c:v>7</c:v>
                </c:pt>
                <c:pt idx="110">
                  <c:v>10</c:v>
                </c:pt>
                <c:pt idx="111">
                  <c:v>1.75</c:v>
                </c:pt>
                <c:pt idx="112">
                  <c:v>1.75</c:v>
                </c:pt>
                <c:pt idx="113">
                  <c:v>1.75</c:v>
                </c:pt>
                <c:pt idx="114">
                  <c:v>1.75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7.65</c:v>
                </c:pt>
                <c:pt idx="119">
                  <c:v>7.65</c:v>
                </c:pt>
                <c:pt idx="120">
                  <c:v>7.65</c:v>
                </c:pt>
                <c:pt idx="121">
                  <c:v>8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28032"/>
        <c:axId val="128034304"/>
      </c:lineChart>
      <c:dateAx>
        <c:axId val="128028032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0343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803430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02803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5997"/>
          <c:y val="4.2414355628058717E-2"/>
          <c:w val="0.34073251942288801"/>
          <c:h val="3.915171288744383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1108 41st Avenue North Trap (#2) vs. City Trap Average</a:t>
            </a:r>
          </a:p>
        </c:rich>
      </c:tx>
      <c:layout>
        <c:manualLayout>
          <c:xMode val="edge"/>
          <c:yMode val="edge"/>
          <c:x val="0.27524972253050523"/>
          <c:y val="8.15660685155151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</c:numCache>
            </c:numRef>
          </c:cat>
          <c:val>
            <c:numRef>
              <c:f>'Trap 2'!$T$20:$T$152</c:f>
              <c:numCache>
                <c:formatCode>General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12.200000000000001</c:v>
                </c:pt>
                <c:pt idx="5">
                  <c:v>12.200000000000001</c:v>
                </c:pt>
                <c:pt idx="6">
                  <c:v>12.200000000000001</c:v>
                </c:pt>
                <c:pt idx="7">
                  <c:v>12.200000000000001</c:v>
                </c:pt>
                <c:pt idx="8">
                  <c:v>12.200000000000001</c:v>
                </c:pt>
                <c:pt idx="9">
                  <c:v>29</c:v>
                </c:pt>
                <c:pt idx="10">
                  <c:v>21</c:v>
                </c:pt>
                <c:pt idx="11">
                  <c:v>53</c:v>
                </c:pt>
                <c:pt idx="12">
                  <c:v>21</c:v>
                </c:pt>
                <c:pt idx="13">
                  <c:v>16.2</c:v>
                </c:pt>
                <c:pt idx="14">
                  <c:v>16.2</c:v>
                </c:pt>
                <c:pt idx="15">
                  <c:v>16.2</c:v>
                </c:pt>
                <c:pt idx="16">
                  <c:v>16.2</c:v>
                </c:pt>
                <c:pt idx="17">
                  <c:v>1</c:v>
                </c:pt>
                <c:pt idx="18">
                  <c:v>7</c:v>
                </c:pt>
                <c:pt idx="19">
                  <c:v>0</c:v>
                </c:pt>
                <c:pt idx="20">
                  <c:v>14.99</c:v>
                </c:pt>
                <c:pt idx="21">
                  <c:v>14.99</c:v>
                </c:pt>
                <c:pt idx="22">
                  <c:v>14.99</c:v>
                </c:pt>
                <c:pt idx="23">
                  <c:v>74</c:v>
                </c:pt>
                <c:pt idx="24">
                  <c:v>18</c:v>
                </c:pt>
                <c:pt idx="25">
                  <c:v>9</c:v>
                </c:pt>
                <c:pt idx="26">
                  <c:v>3</c:v>
                </c:pt>
                <c:pt idx="27">
                  <c:v>9.66</c:v>
                </c:pt>
                <c:pt idx="28">
                  <c:v>9.66</c:v>
                </c:pt>
                <c:pt idx="29">
                  <c:v>9.66</c:v>
                </c:pt>
                <c:pt idx="30">
                  <c:v>0</c:v>
                </c:pt>
                <c:pt idx="31">
                  <c:v>105</c:v>
                </c:pt>
                <c:pt idx="32">
                  <c:v>193</c:v>
                </c:pt>
                <c:pt idx="33">
                  <c:v>112</c:v>
                </c:pt>
                <c:pt idx="34">
                  <c:v>96.32</c:v>
                </c:pt>
                <c:pt idx="35">
                  <c:v>96.32</c:v>
                </c:pt>
                <c:pt idx="36">
                  <c:v>96.32</c:v>
                </c:pt>
                <c:pt idx="37">
                  <c:v>59</c:v>
                </c:pt>
                <c:pt idx="38">
                  <c:v>125</c:v>
                </c:pt>
                <c:pt idx="39">
                  <c:v>80</c:v>
                </c:pt>
                <c:pt idx="40">
                  <c:v>66</c:v>
                </c:pt>
                <c:pt idx="41">
                  <c:v>84.96</c:v>
                </c:pt>
                <c:pt idx="42">
                  <c:v>84.96</c:v>
                </c:pt>
                <c:pt idx="43">
                  <c:v>84.96</c:v>
                </c:pt>
                <c:pt idx="44">
                  <c:v>33</c:v>
                </c:pt>
                <c:pt idx="45">
                  <c:v>60</c:v>
                </c:pt>
                <c:pt idx="46">
                  <c:v>135</c:v>
                </c:pt>
                <c:pt idx="47">
                  <c:v>115</c:v>
                </c:pt>
                <c:pt idx="48">
                  <c:v>156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58</c:v>
                </c:pt>
                <c:pt idx="53">
                  <c:v>63</c:v>
                </c:pt>
                <c:pt idx="54">
                  <c:v>34</c:v>
                </c:pt>
                <c:pt idx="55">
                  <c:v>33.67</c:v>
                </c:pt>
                <c:pt idx="56">
                  <c:v>33.67</c:v>
                </c:pt>
                <c:pt idx="57">
                  <c:v>33.67</c:v>
                </c:pt>
                <c:pt idx="58">
                  <c:v>26</c:v>
                </c:pt>
                <c:pt idx="59">
                  <c:v>6</c:v>
                </c:pt>
                <c:pt idx="60">
                  <c:v>35</c:v>
                </c:pt>
                <c:pt idx="61">
                  <c:v>59</c:v>
                </c:pt>
                <c:pt idx="62">
                  <c:v>36.97999999999999</c:v>
                </c:pt>
                <c:pt idx="63">
                  <c:v>36.97999999999999</c:v>
                </c:pt>
                <c:pt idx="64">
                  <c:v>36.97999999999999</c:v>
                </c:pt>
                <c:pt idx="65">
                  <c:v>46</c:v>
                </c:pt>
                <c:pt idx="66">
                  <c:v>11</c:v>
                </c:pt>
                <c:pt idx="67">
                  <c:v>25</c:v>
                </c:pt>
                <c:pt idx="68">
                  <c:v>24</c:v>
                </c:pt>
                <c:pt idx="69">
                  <c:v>37.919999999999995</c:v>
                </c:pt>
                <c:pt idx="70">
                  <c:v>37.919999999999995</c:v>
                </c:pt>
                <c:pt idx="71">
                  <c:v>37.919999999999995</c:v>
                </c:pt>
                <c:pt idx="72">
                  <c:v>156</c:v>
                </c:pt>
                <c:pt idx="73">
                  <c:v>75</c:v>
                </c:pt>
                <c:pt idx="74">
                  <c:v>40</c:v>
                </c:pt>
                <c:pt idx="75">
                  <c:v>128</c:v>
                </c:pt>
                <c:pt idx="76">
                  <c:v>62.589999999999996</c:v>
                </c:pt>
                <c:pt idx="77">
                  <c:v>62.589999999999996</c:v>
                </c:pt>
                <c:pt idx="78">
                  <c:v>62.589999999999996</c:v>
                </c:pt>
                <c:pt idx="79">
                  <c:v>121</c:v>
                </c:pt>
                <c:pt idx="80">
                  <c:v>173</c:v>
                </c:pt>
                <c:pt idx="81">
                  <c:v>113</c:v>
                </c:pt>
                <c:pt idx="82">
                  <c:v>66</c:v>
                </c:pt>
                <c:pt idx="83">
                  <c:v>90.259999999999991</c:v>
                </c:pt>
                <c:pt idx="84">
                  <c:v>90.259999999999991</c:v>
                </c:pt>
                <c:pt idx="85">
                  <c:v>90.259999999999991</c:v>
                </c:pt>
                <c:pt idx="86">
                  <c:v>81</c:v>
                </c:pt>
                <c:pt idx="87">
                  <c:v>84</c:v>
                </c:pt>
                <c:pt idx="88">
                  <c:v>111</c:v>
                </c:pt>
                <c:pt idx="89">
                  <c:v>24</c:v>
                </c:pt>
                <c:pt idx="90">
                  <c:v>130.5</c:v>
                </c:pt>
                <c:pt idx="91">
                  <c:v>130.5</c:v>
                </c:pt>
                <c:pt idx="92">
                  <c:v>130.5</c:v>
                </c:pt>
                <c:pt idx="93">
                  <c:v>130.5</c:v>
                </c:pt>
                <c:pt idx="94">
                  <c:v>80</c:v>
                </c:pt>
                <c:pt idx="95">
                  <c:v>111</c:v>
                </c:pt>
                <c:pt idx="96">
                  <c:v>88</c:v>
                </c:pt>
                <c:pt idx="97">
                  <c:v>48.629999999999995</c:v>
                </c:pt>
                <c:pt idx="98">
                  <c:v>48.629999999999995</c:v>
                </c:pt>
                <c:pt idx="99">
                  <c:v>48.629999999999995</c:v>
                </c:pt>
                <c:pt idx="100">
                  <c:v>227</c:v>
                </c:pt>
                <c:pt idx="101">
                  <c:v>59</c:v>
                </c:pt>
                <c:pt idx="102">
                  <c:v>32</c:v>
                </c:pt>
                <c:pt idx="103">
                  <c:v>34</c:v>
                </c:pt>
                <c:pt idx="104">
                  <c:v>129.30000000000001</c:v>
                </c:pt>
                <c:pt idx="105">
                  <c:v>129.30000000000001</c:v>
                </c:pt>
                <c:pt idx="106">
                  <c:v>129.30000000000001</c:v>
                </c:pt>
                <c:pt idx="107">
                  <c:v>80</c:v>
                </c:pt>
                <c:pt idx="108">
                  <c:v>94</c:v>
                </c:pt>
                <c:pt idx="109">
                  <c:v>118</c:v>
                </c:pt>
                <c:pt idx="110">
                  <c:v>22</c:v>
                </c:pt>
                <c:pt idx="111">
                  <c:v>12.5</c:v>
                </c:pt>
                <c:pt idx="112">
                  <c:v>12.5</c:v>
                </c:pt>
                <c:pt idx="113">
                  <c:v>12.5</c:v>
                </c:pt>
                <c:pt idx="114">
                  <c:v>12.5</c:v>
                </c:pt>
                <c:pt idx="115">
                  <c:v>14</c:v>
                </c:pt>
                <c:pt idx="116">
                  <c:v>53</c:v>
                </c:pt>
                <c:pt idx="117">
                  <c:v>8</c:v>
                </c:pt>
                <c:pt idx="118">
                  <c:v>104.32</c:v>
                </c:pt>
                <c:pt idx="119">
                  <c:v>104.32</c:v>
                </c:pt>
                <c:pt idx="120">
                  <c:v>104.32</c:v>
                </c:pt>
                <c:pt idx="121">
                  <c:v>75</c:v>
                </c:pt>
                <c:pt idx="122">
                  <c:v>26</c:v>
                </c:pt>
                <c:pt idx="123">
                  <c:v>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25400">
              <a:solidFill>
                <a:srgbClr val="FF00FF"/>
              </a:solidFill>
              <a:prstDash val="solid"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3392"/>
        <c:axId val="126104704"/>
      </c:lineChart>
      <c:dateAx>
        <c:axId val="4283392"/>
        <c:scaling>
          <c:orientation val="minMax"/>
          <c:max val="4044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61047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6104704"/>
        <c:scaling>
          <c:orientation val="minMax"/>
          <c:max val="4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Female Mosquito</a:t>
                </a:r>
                <a:r>
                  <a:rPr lang="en-US" baseline="0"/>
                  <a:t> </a:t>
                </a: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8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83392"/>
        <c:crosses val="autoZero"/>
        <c:crossBetween val="between"/>
        <c:majorUnit val="25"/>
        <c:minorUnit val="25"/>
      </c:valAx>
      <c:spPr>
        <a:gradFill>
          <a:gsLst>
            <a:gs pos="0">
              <a:srgbClr val="FF9900">
                <a:gamma/>
                <a:tint val="31765"/>
                <a:invGamma/>
                <a:alpha val="0"/>
              </a:srgbClr>
            </a:gs>
            <a:gs pos="100000">
              <a:srgbClr val="FF9900"/>
            </a:gs>
            <a:gs pos="100000">
              <a:srgbClr val="FF9900"/>
            </a:gs>
            <a:gs pos="100000">
              <a:srgbClr val="FF9900">
                <a:alpha val="0"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12"/>
          <c:y val="6.1990212071778177E-2"/>
          <c:w val="0.38512763596009092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101 22nd Avenue North Trap (#3) vs. City Trap Average</a:t>
            </a:r>
          </a:p>
        </c:rich>
      </c:tx>
      <c:layout>
        <c:manualLayout>
          <c:xMode val="edge"/>
          <c:yMode val="edge"/>
          <c:x val="0.2663706992231199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3'!$T$9:$T$133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11.2</c:v>
                </c:pt>
                <c:pt idx="16">
                  <c:v>11.2</c:v>
                </c:pt>
                <c:pt idx="17">
                  <c:v>11.2</c:v>
                </c:pt>
                <c:pt idx="18">
                  <c:v>11.2</c:v>
                </c:pt>
                <c:pt idx="19">
                  <c:v>11.2</c:v>
                </c:pt>
                <c:pt idx="20">
                  <c:v>34</c:v>
                </c:pt>
                <c:pt idx="21">
                  <c:v>27</c:v>
                </c:pt>
                <c:pt idx="22">
                  <c:v>22</c:v>
                </c:pt>
                <c:pt idx="23">
                  <c:v>35</c:v>
                </c:pt>
                <c:pt idx="24">
                  <c:v>42.5</c:v>
                </c:pt>
                <c:pt idx="25">
                  <c:v>42.5</c:v>
                </c:pt>
                <c:pt idx="26">
                  <c:v>42.5</c:v>
                </c:pt>
                <c:pt idx="27">
                  <c:v>42.5</c:v>
                </c:pt>
                <c:pt idx="28">
                  <c:v>0</c:v>
                </c:pt>
                <c:pt idx="29">
                  <c:v>5</c:v>
                </c:pt>
                <c:pt idx="30">
                  <c:v>12</c:v>
                </c:pt>
                <c:pt idx="31">
                  <c:v>13.33</c:v>
                </c:pt>
                <c:pt idx="32">
                  <c:v>13.33</c:v>
                </c:pt>
                <c:pt idx="33">
                  <c:v>13.33</c:v>
                </c:pt>
                <c:pt idx="34">
                  <c:v>134</c:v>
                </c:pt>
                <c:pt idx="35">
                  <c:v>24</c:v>
                </c:pt>
                <c:pt idx="36">
                  <c:v>11</c:v>
                </c:pt>
                <c:pt idx="37">
                  <c:v>7</c:v>
                </c:pt>
                <c:pt idx="38">
                  <c:v>40.33</c:v>
                </c:pt>
                <c:pt idx="39">
                  <c:v>40.33</c:v>
                </c:pt>
                <c:pt idx="40">
                  <c:v>40.33</c:v>
                </c:pt>
                <c:pt idx="41">
                  <c:v>123</c:v>
                </c:pt>
                <c:pt idx="42">
                  <c:v>53</c:v>
                </c:pt>
                <c:pt idx="43">
                  <c:v>290</c:v>
                </c:pt>
                <c:pt idx="44">
                  <c:v>34</c:v>
                </c:pt>
                <c:pt idx="45">
                  <c:v>117.58999999999999</c:v>
                </c:pt>
                <c:pt idx="46">
                  <c:v>117.58999999999999</c:v>
                </c:pt>
                <c:pt idx="47">
                  <c:v>117.58999999999999</c:v>
                </c:pt>
                <c:pt idx="48">
                  <c:v>80</c:v>
                </c:pt>
                <c:pt idx="49">
                  <c:v>222</c:v>
                </c:pt>
                <c:pt idx="50">
                  <c:v>80</c:v>
                </c:pt>
                <c:pt idx="51">
                  <c:v>61</c:v>
                </c:pt>
                <c:pt idx="52">
                  <c:v>52.66</c:v>
                </c:pt>
                <c:pt idx="53">
                  <c:v>52.66</c:v>
                </c:pt>
                <c:pt idx="54">
                  <c:v>52.66</c:v>
                </c:pt>
                <c:pt idx="55">
                  <c:v>32</c:v>
                </c:pt>
                <c:pt idx="56">
                  <c:v>43</c:v>
                </c:pt>
                <c:pt idx="57">
                  <c:v>84</c:v>
                </c:pt>
                <c:pt idx="58">
                  <c:v>42</c:v>
                </c:pt>
                <c:pt idx="59">
                  <c:v>86.5</c:v>
                </c:pt>
                <c:pt idx="60">
                  <c:v>86.5</c:v>
                </c:pt>
                <c:pt idx="61">
                  <c:v>86.5</c:v>
                </c:pt>
                <c:pt idx="62">
                  <c:v>86.5</c:v>
                </c:pt>
                <c:pt idx="63">
                  <c:v>73</c:v>
                </c:pt>
                <c:pt idx="64">
                  <c:v>58</c:v>
                </c:pt>
                <c:pt idx="65">
                  <c:v>45</c:v>
                </c:pt>
                <c:pt idx="66">
                  <c:v>39.67</c:v>
                </c:pt>
                <c:pt idx="67">
                  <c:v>39.67</c:v>
                </c:pt>
                <c:pt idx="68">
                  <c:v>39.67</c:v>
                </c:pt>
                <c:pt idx="69">
                  <c:v>56</c:v>
                </c:pt>
                <c:pt idx="70">
                  <c:v>26</c:v>
                </c:pt>
                <c:pt idx="71">
                  <c:v>35</c:v>
                </c:pt>
                <c:pt idx="72">
                  <c:v>85</c:v>
                </c:pt>
                <c:pt idx="73">
                  <c:v>34.309999999999988</c:v>
                </c:pt>
                <c:pt idx="74">
                  <c:v>34.309999999999988</c:v>
                </c:pt>
                <c:pt idx="75">
                  <c:v>34.309999999999988</c:v>
                </c:pt>
                <c:pt idx="76">
                  <c:v>62</c:v>
                </c:pt>
                <c:pt idx="77">
                  <c:v>31</c:v>
                </c:pt>
                <c:pt idx="78">
                  <c:v>39</c:v>
                </c:pt>
                <c:pt idx="79">
                  <c:v>11</c:v>
                </c:pt>
                <c:pt idx="80">
                  <c:v>77.97999999999999</c:v>
                </c:pt>
                <c:pt idx="81">
                  <c:v>77.97999999999999</c:v>
                </c:pt>
                <c:pt idx="82">
                  <c:v>77.97999999999999</c:v>
                </c:pt>
                <c:pt idx="83">
                  <c:v>105</c:v>
                </c:pt>
                <c:pt idx="84">
                  <c:v>60</c:v>
                </c:pt>
                <c:pt idx="85">
                  <c:v>123</c:v>
                </c:pt>
                <c:pt idx="86">
                  <c:v>164</c:v>
                </c:pt>
                <c:pt idx="87">
                  <c:v>31.619999999999997</c:v>
                </c:pt>
                <c:pt idx="88">
                  <c:v>31.619999999999997</c:v>
                </c:pt>
                <c:pt idx="89">
                  <c:v>31.619999999999997</c:v>
                </c:pt>
                <c:pt idx="90">
                  <c:v>52</c:v>
                </c:pt>
                <c:pt idx="91">
                  <c:v>77</c:v>
                </c:pt>
                <c:pt idx="92">
                  <c:v>67</c:v>
                </c:pt>
                <c:pt idx="93">
                  <c:v>47</c:v>
                </c:pt>
                <c:pt idx="94">
                  <c:v>130.28</c:v>
                </c:pt>
                <c:pt idx="95">
                  <c:v>130.28</c:v>
                </c:pt>
                <c:pt idx="96">
                  <c:v>130.28</c:v>
                </c:pt>
                <c:pt idx="97">
                  <c:v>127</c:v>
                </c:pt>
                <c:pt idx="98">
                  <c:v>103</c:v>
                </c:pt>
                <c:pt idx="99">
                  <c:v>18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86</c:v>
                </c:pt>
                <c:pt idx="106">
                  <c:v>43</c:v>
                </c:pt>
                <c:pt idx="107">
                  <c:v>75</c:v>
                </c:pt>
                <c:pt idx="108">
                  <c:v>68.67</c:v>
                </c:pt>
                <c:pt idx="109">
                  <c:v>68.67</c:v>
                </c:pt>
                <c:pt idx="110">
                  <c:v>68.67</c:v>
                </c:pt>
                <c:pt idx="111">
                  <c:v>89</c:v>
                </c:pt>
                <c:pt idx="112">
                  <c:v>83</c:v>
                </c:pt>
                <c:pt idx="113">
                  <c:v>21</c:v>
                </c:pt>
                <c:pt idx="114">
                  <c:v>29</c:v>
                </c:pt>
                <c:pt idx="115">
                  <c:v>114.6</c:v>
                </c:pt>
                <c:pt idx="116">
                  <c:v>114.6</c:v>
                </c:pt>
                <c:pt idx="117">
                  <c:v>114.6</c:v>
                </c:pt>
                <c:pt idx="118">
                  <c:v>41</c:v>
                </c:pt>
                <c:pt idx="119">
                  <c:v>123</c:v>
                </c:pt>
                <c:pt idx="120">
                  <c:v>50</c:v>
                </c:pt>
                <c:pt idx="121">
                  <c:v>20</c:v>
                </c:pt>
                <c:pt idx="122">
                  <c:v>8.75</c:v>
                </c:pt>
                <c:pt idx="123">
                  <c:v>8.75</c:v>
                </c:pt>
                <c:pt idx="124">
                  <c:v>8.75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00992"/>
        <c:axId val="128103168"/>
      </c:lineChart>
      <c:dateAx>
        <c:axId val="128100992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1031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81031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10099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1"/>
        <c:txPr>
          <a:bodyPr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35516093229748674"/>
          <c:y val="6.6884176182707977E-2"/>
          <c:w val="0.26392896781358888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1319 12th St. N Trap (#4) vs. City Trap Average</a:t>
            </a:r>
          </a:p>
        </c:rich>
      </c:tx>
      <c:layout>
        <c:manualLayout>
          <c:xMode val="edge"/>
          <c:yMode val="edge"/>
          <c:x val="0.3018867924528940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4'!$A$9:$A$132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4'!$T$9:$T$135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0.33</c:v>
                </c:pt>
                <c:pt idx="32">
                  <c:v>0.33</c:v>
                </c:pt>
                <c:pt idx="33">
                  <c:v>0.33</c:v>
                </c:pt>
                <c:pt idx="34">
                  <c:v>4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16</c:v>
                </c:pt>
                <c:pt idx="42">
                  <c:v>4</c:v>
                </c:pt>
                <c:pt idx="43">
                  <c:v>49</c:v>
                </c:pt>
                <c:pt idx="44">
                  <c:v>0</c:v>
                </c:pt>
                <c:pt idx="45">
                  <c:v>10.33</c:v>
                </c:pt>
                <c:pt idx="46">
                  <c:v>10.33</c:v>
                </c:pt>
                <c:pt idx="47">
                  <c:v>10.33</c:v>
                </c:pt>
                <c:pt idx="48">
                  <c:v>10</c:v>
                </c:pt>
                <c:pt idx="49">
                  <c:v>26</c:v>
                </c:pt>
                <c:pt idx="50">
                  <c:v>1</c:v>
                </c:pt>
                <c:pt idx="51">
                  <c:v>9</c:v>
                </c:pt>
                <c:pt idx="52">
                  <c:v>7.33</c:v>
                </c:pt>
                <c:pt idx="53">
                  <c:v>7.33</c:v>
                </c:pt>
                <c:pt idx="54">
                  <c:v>7.33</c:v>
                </c:pt>
                <c:pt idx="55">
                  <c:v>10</c:v>
                </c:pt>
                <c:pt idx="56">
                  <c:v>2</c:v>
                </c:pt>
                <c:pt idx="57">
                  <c:v>9</c:v>
                </c:pt>
                <c:pt idx="58">
                  <c:v>6</c:v>
                </c:pt>
                <c:pt idx="59">
                  <c:v>15.75</c:v>
                </c:pt>
                <c:pt idx="60">
                  <c:v>15.75</c:v>
                </c:pt>
                <c:pt idx="61">
                  <c:v>15.75</c:v>
                </c:pt>
                <c:pt idx="62">
                  <c:v>15.75</c:v>
                </c:pt>
                <c:pt idx="63">
                  <c:v>5</c:v>
                </c:pt>
                <c:pt idx="64">
                  <c:v>6</c:v>
                </c:pt>
                <c:pt idx="65">
                  <c:v>3</c:v>
                </c:pt>
                <c:pt idx="66">
                  <c:v>5.32</c:v>
                </c:pt>
                <c:pt idx="67">
                  <c:v>5.32</c:v>
                </c:pt>
                <c:pt idx="68">
                  <c:v>5.32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7</c:v>
                </c:pt>
                <c:pt idx="73">
                  <c:v>2.33</c:v>
                </c:pt>
                <c:pt idx="74">
                  <c:v>2.33</c:v>
                </c:pt>
                <c:pt idx="75">
                  <c:v>2.33</c:v>
                </c:pt>
                <c:pt idx="76">
                  <c:v>6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29</c:v>
                </c:pt>
                <c:pt idx="84">
                  <c:v>5</c:v>
                </c:pt>
                <c:pt idx="85">
                  <c:v>6</c:v>
                </c:pt>
                <c:pt idx="86">
                  <c:v>7</c:v>
                </c:pt>
                <c:pt idx="87">
                  <c:v>8.32</c:v>
                </c:pt>
                <c:pt idx="88">
                  <c:v>8.32</c:v>
                </c:pt>
                <c:pt idx="89">
                  <c:v>8.32</c:v>
                </c:pt>
                <c:pt idx="90">
                  <c:v>1</c:v>
                </c:pt>
                <c:pt idx="91">
                  <c:v>23</c:v>
                </c:pt>
                <c:pt idx="92">
                  <c:v>18</c:v>
                </c:pt>
                <c:pt idx="93">
                  <c:v>9</c:v>
                </c:pt>
                <c:pt idx="94">
                  <c:v>17.59</c:v>
                </c:pt>
                <c:pt idx="95">
                  <c:v>17.59</c:v>
                </c:pt>
                <c:pt idx="96">
                  <c:v>17.59</c:v>
                </c:pt>
                <c:pt idx="97">
                  <c:v>18</c:v>
                </c:pt>
                <c:pt idx="98">
                  <c:v>4</c:v>
                </c:pt>
                <c:pt idx="99">
                  <c:v>8</c:v>
                </c:pt>
                <c:pt idx="100">
                  <c:v>4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18</c:v>
                </c:pt>
                <c:pt idx="106">
                  <c:v>6</c:v>
                </c:pt>
                <c:pt idx="107">
                  <c:v>8</c:v>
                </c:pt>
                <c:pt idx="108">
                  <c:v>5.67</c:v>
                </c:pt>
                <c:pt idx="109">
                  <c:v>5.67</c:v>
                </c:pt>
                <c:pt idx="110">
                  <c:v>5.67</c:v>
                </c:pt>
                <c:pt idx="111">
                  <c:v>1</c:v>
                </c:pt>
                <c:pt idx="112">
                  <c:v>6</c:v>
                </c:pt>
                <c:pt idx="113">
                  <c:v>0</c:v>
                </c:pt>
                <c:pt idx="114">
                  <c:v>0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0</c:v>
                </c:pt>
                <c:pt idx="119">
                  <c:v>12</c:v>
                </c:pt>
                <c:pt idx="120">
                  <c:v>10</c:v>
                </c:pt>
                <c:pt idx="121">
                  <c:v>6</c:v>
                </c:pt>
                <c:pt idx="122">
                  <c:v>1.75</c:v>
                </c:pt>
                <c:pt idx="123">
                  <c:v>1.75</c:v>
                </c:pt>
                <c:pt idx="124">
                  <c:v>1.75</c:v>
                </c:pt>
                <c:pt idx="125">
                  <c:v>1.75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79264"/>
        <c:axId val="129585920"/>
      </c:lineChart>
      <c:dateAx>
        <c:axId val="129579264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58592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958592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8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57926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1990212071778177E-2"/>
          <c:w val="0.29633740288568688"/>
          <c:h val="3.91517128874433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GPK 1602 43rd Street NW Trap (#5) vs. City Trap Average</a:t>
            </a:r>
          </a:p>
        </c:rich>
      </c:tx>
      <c:layout>
        <c:manualLayout>
          <c:xMode val="edge"/>
          <c:yMode val="edge"/>
          <c:x val="0.2574916759156811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22"/>
        </c:manualLayout>
      </c:layout>
      <c:lineChart>
        <c:grouping val="standard"/>
        <c:varyColors val="0"/>
        <c:ser>
          <c:idx val="0"/>
          <c:order val="0"/>
          <c:tx>
            <c:v>Trap 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5'!$A$9:$A$132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4.6000000000000005</c:v>
                </c:pt>
                <c:pt idx="16">
                  <c:v>4.6000000000000005</c:v>
                </c:pt>
                <c:pt idx="17">
                  <c:v>4.6000000000000005</c:v>
                </c:pt>
                <c:pt idx="18">
                  <c:v>4.6000000000000005</c:v>
                </c:pt>
                <c:pt idx="19">
                  <c:v>4.6000000000000005</c:v>
                </c:pt>
                <c:pt idx="20">
                  <c:v>4</c:v>
                </c:pt>
                <c:pt idx="21">
                  <c:v>3</c:v>
                </c:pt>
                <c:pt idx="22">
                  <c:v>14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1</c:v>
                </c:pt>
                <c:pt idx="29">
                  <c:v>8</c:v>
                </c:pt>
                <c:pt idx="30">
                  <c:v>3</c:v>
                </c:pt>
                <c:pt idx="31">
                  <c:v>24.990000000000002</c:v>
                </c:pt>
                <c:pt idx="32">
                  <c:v>24.990000000000002</c:v>
                </c:pt>
                <c:pt idx="33">
                  <c:v>24.990000000000002</c:v>
                </c:pt>
                <c:pt idx="34">
                  <c:v>22</c:v>
                </c:pt>
                <c:pt idx="35">
                  <c:v>9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832</c:v>
                </c:pt>
                <c:pt idx="41">
                  <c:v>479</c:v>
                </c:pt>
                <c:pt idx="42">
                  <c:v>314</c:v>
                </c:pt>
                <c:pt idx="43">
                  <c:v>66</c:v>
                </c:pt>
                <c:pt idx="44">
                  <c:v>8</c:v>
                </c:pt>
                <c:pt idx="45">
                  <c:v>21.990000000000002</c:v>
                </c:pt>
                <c:pt idx="46">
                  <c:v>21.990000000000002</c:v>
                </c:pt>
                <c:pt idx="47">
                  <c:v>21.990000000000002</c:v>
                </c:pt>
                <c:pt idx="48">
                  <c:v>60</c:v>
                </c:pt>
                <c:pt idx="49">
                  <c:v>38</c:v>
                </c:pt>
                <c:pt idx="50">
                  <c:v>34</c:v>
                </c:pt>
                <c:pt idx="51">
                  <c:v>48</c:v>
                </c:pt>
                <c:pt idx="52">
                  <c:v>25.29</c:v>
                </c:pt>
                <c:pt idx="53">
                  <c:v>25.29</c:v>
                </c:pt>
                <c:pt idx="54">
                  <c:v>25.29</c:v>
                </c:pt>
                <c:pt idx="55">
                  <c:v>31</c:v>
                </c:pt>
                <c:pt idx="56">
                  <c:v>33</c:v>
                </c:pt>
                <c:pt idx="57">
                  <c:v>13</c:v>
                </c:pt>
                <c:pt idx="58">
                  <c:v>28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28</c:v>
                </c:pt>
                <c:pt idx="64">
                  <c:v>21</c:v>
                </c:pt>
                <c:pt idx="65">
                  <c:v>26</c:v>
                </c:pt>
                <c:pt idx="66">
                  <c:v>21.330000000000002</c:v>
                </c:pt>
                <c:pt idx="67">
                  <c:v>21.330000000000002</c:v>
                </c:pt>
                <c:pt idx="68">
                  <c:v>21.330000000000002</c:v>
                </c:pt>
                <c:pt idx="69">
                  <c:v>18</c:v>
                </c:pt>
                <c:pt idx="70">
                  <c:v>11</c:v>
                </c:pt>
                <c:pt idx="71">
                  <c:v>13</c:v>
                </c:pt>
                <c:pt idx="72">
                  <c:v>27</c:v>
                </c:pt>
                <c:pt idx="73">
                  <c:v>0</c:v>
                </c:pt>
                <c:pt idx="74">
                  <c:v>13.65</c:v>
                </c:pt>
                <c:pt idx="75">
                  <c:v>13.65</c:v>
                </c:pt>
                <c:pt idx="76">
                  <c:v>14</c:v>
                </c:pt>
                <c:pt idx="77">
                  <c:v>21</c:v>
                </c:pt>
                <c:pt idx="78">
                  <c:v>11</c:v>
                </c:pt>
                <c:pt idx="79">
                  <c:v>5</c:v>
                </c:pt>
                <c:pt idx="80">
                  <c:v>16.989999999999998</c:v>
                </c:pt>
                <c:pt idx="81">
                  <c:v>16.989999999999998</c:v>
                </c:pt>
                <c:pt idx="82">
                  <c:v>16.989999999999998</c:v>
                </c:pt>
                <c:pt idx="83">
                  <c:v>38</c:v>
                </c:pt>
                <c:pt idx="84">
                  <c:v>31</c:v>
                </c:pt>
                <c:pt idx="85">
                  <c:v>22</c:v>
                </c:pt>
                <c:pt idx="86">
                  <c:v>23</c:v>
                </c:pt>
                <c:pt idx="87">
                  <c:v>38.589999999999996</c:v>
                </c:pt>
                <c:pt idx="88">
                  <c:v>38.589999999999996</c:v>
                </c:pt>
                <c:pt idx="89">
                  <c:v>38.589999999999996</c:v>
                </c:pt>
                <c:pt idx="90">
                  <c:v>50</c:v>
                </c:pt>
                <c:pt idx="91">
                  <c:v>38</c:v>
                </c:pt>
                <c:pt idx="92">
                  <c:v>55</c:v>
                </c:pt>
                <c:pt idx="93">
                  <c:v>65</c:v>
                </c:pt>
                <c:pt idx="94">
                  <c:v>98.9</c:v>
                </c:pt>
                <c:pt idx="95">
                  <c:v>98.9</c:v>
                </c:pt>
                <c:pt idx="96">
                  <c:v>98.9</c:v>
                </c:pt>
                <c:pt idx="97">
                  <c:v>44</c:v>
                </c:pt>
                <c:pt idx="98">
                  <c:v>29</c:v>
                </c:pt>
                <c:pt idx="99">
                  <c:v>14</c:v>
                </c:pt>
                <c:pt idx="100">
                  <c:v>20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77</c:v>
                </c:pt>
                <c:pt idx="106">
                  <c:v>15</c:v>
                </c:pt>
                <c:pt idx="107">
                  <c:v>30</c:v>
                </c:pt>
                <c:pt idx="108">
                  <c:v>42</c:v>
                </c:pt>
                <c:pt idx="109">
                  <c:v>42</c:v>
                </c:pt>
                <c:pt idx="110">
                  <c:v>42</c:v>
                </c:pt>
                <c:pt idx="111">
                  <c:v>48</c:v>
                </c:pt>
                <c:pt idx="112">
                  <c:v>34</c:v>
                </c:pt>
                <c:pt idx="113">
                  <c:v>30</c:v>
                </c:pt>
                <c:pt idx="114">
                  <c:v>5</c:v>
                </c:pt>
                <c:pt idx="115">
                  <c:v>29.6</c:v>
                </c:pt>
                <c:pt idx="116">
                  <c:v>29.6</c:v>
                </c:pt>
                <c:pt idx="117">
                  <c:v>29.6</c:v>
                </c:pt>
                <c:pt idx="118">
                  <c:v>23</c:v>
                </c:pt>
                <c:pt idx="119">
                  <c:v>31</c:v>
                </c:pt>
                <c:pt idx="120">
                  <c:v>15</c:v>
                </c:pt>
                <c:pt idx="121">
                  <c:v>7</c:v>
                </c:pt>
                <c:pt idx="122">
                  <c:v>5.75</c:v>
                </c:pt>
                <c:pt idx="123">
                  <c:v>5.75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42016"/>
        <c:axId val="129552768"/>
      </c:lineChart>
      <c:dateAx>
        <c:axId val="129542016"/>
        <c:scaling>
          <c:orientation val="minMax"/>
          <c:max val="40436"/>
          <c:min val="4032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5527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95527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54201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071032186463597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1029 29th St. N Trap (#6) vs. City Trap Average</a:t>
            </a:r>
          </a:p>
        </c:rich>
      </c:tx>
      <c:layout>
        <c:manualLayout>
          <c:xMode val="edge"/>
          <c:yMode val="edge"/>
          <c:x val="0.3018867924528940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452830188679247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6'!$A$10:$A$133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6'!$T$10:$T$134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10.200000000000001</c:v>
                </c:pt>
                <c:pt idx="16">
                  <c:v>10.200000000000001</c:v>
                </c:pt>
                <c:pt idx="17">
                  <c:v>10.200000000000001</c:v>
                </c:pt>
                <c:pt idx="18">
                  <c:v>10.200000000000001</c:v>
                </c:pt>
                <c:pt idx="19">
                  <c:v>10.200000000000001</c:v>
                </c:pt>
                <c:pt idx="20">
                  <c:v>9</c:v>
                </c:pt>
                <c:pt idx="21">
                  <c:v>8</c:v>
                </c:pt>
                <c:pt idx="22">
                  <c:v>13</c:v>
                </c:pt>
                <c:pt idx="23">
                  <c:v>10</c:v>
                </c:pt>
                <c:pt idx="24">
                  <c:v>17.25</c:v>
                </c:pt>
                <c:pt idx="25">
                  <c:v>17.25</c:v>
                </c:pt>
                <c:pt idx="26">
                  <c:v>17.25</c:v>
                </c:pt>
                <c:pt idx="27">
                  <c:v>17.25</c:v>
                </c:pt>
                <c:pt idx="28">
                  <c:v>0</c:v>
                </c:pt>
                <c:pt idx="29">
                  <c:v>1</c:v>
                </c:pt>
                <c:pt idx="30">
                  <c:v>6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63</c:v>
                </c:pt>
                <c:pt idx="35">
                  <c:v>41</c:v>
                </c:pt>
                <c:pt idx="36">
                  <c:v>11</c:v>
                </c:pt>
                <c:pt idx="37">
                  <c:v>5</c:v>
                </c:pt>
                <c:pt idx="38">
                  <c:v>20.32</c:v>
                </c:pt>
                <c:pt idx="39">
                  <c:v>20.32</c:v>
                </c:pt>
                <c:pt idx="40">
                  <c:v>20.32</c:v>
                </c:pt>
                <c:pt idx="41">
                  <c:v>143</c:v>
                </c:pt>
                <c:pt idx="42">
                  <c:v>76</c:v>
                </c:pt>
                <c:pt idx="43">
                  <c:v>156</c:v>
                </c:pt>
                <c:pt idx="44">
                  <c:v>35</c:v>
                </c:pt>
                <c:pt idx="45">
                  <c:v>32.989999999999995</c:v>
                </c:pt>
                <c:pt idx="46">
                  <c:v>32.989999999999995</c:v>
                </c:pt>
                <c:pt idx="47">
                  <c:v>32.989999999999995</c:v>
                </c:pt>
                <c:pt idx="48">
                  <c:v>31</c:v>
                </c:pt>
                <c:pt idx="49">
                  <c:v>133</c:v>
                </c:pt>
                <c:pt idx="50">
                  <c:v>58</c:v>
                </c:pt>
                <c:pt idx="51">
                  <c:v>40</c:v>
                </c:pt>
                <c:pt idx="52">
                  <c:v>34.659999999999997</c:v>
                </c:pt>
                <c:pt idx="53">
                  <c:v>34.659999999999997</c:v>
                </c:pt>
                <c:pt idx="54">
                  <c:v>34.659999999999997</c:v>
                </c:pt>
                <c:pt idx="55">
                  <c:v>57</c:v>
                </c:pt>
                <c:pt idx="56">
                  <c:v>91</c:v>
                </c:pt>
                <c:pt idx="57">
                  <c:v>166</c:v>
                </c:pt>
                <c:pt idx="58">
                  <c:v>166</c:v>
                </c:pt>
                <c:pt idx="59">
                  <c:v>105.25</c:v>
                </c:pt>
                <c:pt idx="60">
                  <c:v>105.25</c:v>
                </c:pt>
                <c:pt idx="61">
                  <c:v>105.25</c:v>
                </c:pt>
                <c:pt idx="62">
                  <c:v>105.25</c:v>
                </c:pt>
                <c:pt idx="63">
                  <c:v>32</c:v>
                </c:pt>
                <c:pt idx="64">
                  <c:v>59</c:v>
                </c:pt>
                <c:pt idx="65">
                  <c:v>48</c:v>
                </c:pt>
                <c:pt idx="66">
                  <c:v>63.67</c:v>
                </c:pt>
                <c:pt idx="67">
                  <c:v>63.67</c:v>
                </c:pt>
                <c:pt idx="68">
                  <c:v>63.67</c:v>
                </c:pt>
                <c:pt idx="69">
                  <c:v>44</c:v>
                </c:pt>
                <c:pt idx="70">
                  <c:v>8</c:v>
                </c:pt>
                <c:pt idx="71">
                  <c:v>19</c:v>
                </c:pt>
                <c:pt idx="72">
                  <c:v>0</c:v>
                </c:pt>
                <c:pt idx="73">
                  <c:v>13.65</c:v>
                </c:pt>
                <c:pt idx="74">
                  <c:v>13.65</c:v>
                </c:pt>
                <c:pt idx="75">
                  <c:v>13.65</c:v>
                </c:pt>
                <c:pt idx="76">
                  <c:v>9</c:v>
                </c:pt>
                <c:pt idx="77">
                  <c:v>3</c:v>
                </c:pt>
                <c:pt idx="78">
                  <c:v>7</c:v>
                </c:pt>
                <c:pt idx="79">
                  <c:v>7</c:v>
                </c:pt>
                <c:pt idx="80">
                  <c:v>9.33</c:v>
                </c:pt>
                <c:pt idx="81">
                  <c:v>9.33</c:v>
                </c:pt>
                <c:pt idx="82">
                  <c:v>9.33</c:v>
                </c:pt>
                <c:pt idx="83">
                  <c:v>18</c:v>
                </c:pt>
                <c:pt idx="84">
                  <c:v>7</c:v>
                </c:pt>
                <c:pt idx="85">
                  <c:v>6</c:v>
                </c:pt>
                <c:pt idx="86">
                  <c:v>20</c:v>
                </c:pt>
                <c:pt idx="87">
                  <c:v>8.99</c:v>
                </c:pt>
                <c:pt idx="88">
                  <c:v>8.99</c:v>
                </c:pt>
                <c:pt idx="89">
                  <c:v>8.99</c:v>
                </c:pt>
                <c:pt idx="90">
                  <c:v>13</c:v>
                </c:pt>
                <c:pt idx="91">
                  <c:v>13</c:v>
                </c:pt>
                <c:pt idx="92">
                  <c:v>23</c:v>
                </c:pt>
                <c:pt idx="93">
                  <c:v>21</c:v>
                </c:pt>
                <c:pt idx="94">
                  <c:v>24.92</c:v>
                </c:pt>
                <c:pt idx="95">
                  <c:v>24.92</c:v>
                </c:pt>
                <c:pt idx="96">
                  <c:v>24.92</c:v>
                </c:pt>
                <c:pt idx="97">
                  <c:v>48</c:v>
                </c:pt>
                <c:pt idx="98">
                  <c:v>13</c:v>
                </c:pt>
                <c:pt idx="99">
                  <c:v>12</c:v>
                </c:pt>
                <c:pt idx="100">
                  <c:v>51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144</c:v>
                </c:pt>
                <c:pt idx="106">
                  <c:v>1</c:v>
                </c:pt>
                <c:pt idx="107">
                  <c:v>8</c:v>
                </c:pt>
                <c:pt idx="108">
                  <c:v>14.67</c:v>
                </c:pt>
                <c:pt idx="109">
                  <c:v>14.67</c:v>
                </c:pt>
                <c:pt idx="110">
                  <c:v>14.67</c:v>
                </c:pt>
                <c:pt idx="111">
                  <c:v>35</c:v>
                </c:pt>
                <c:pt idx="112">
                  <c:v>10</c:v>
                </c:pt>
                <c:pt idx="113">
                  <c:v>7</c:v>
                </c:pt>
                <c:pt idx="114">
                  <c:v>4</c:v>
                </c:pt>
                <c:pt idx="115">
                  <c:v>52.3</c:v>
                </c:pt>
                <c:pt idx="116">
                  <c:v>52.3</c:v>
                </c:pt>
                <c:pt idx="117">
                  <c:v>52.3</c:v>
                </c:pt>
                <c:pt idx="118">
                  <c:v>14</c:v>
                </c:pt>
                <c:pt idx="119">
                  <c:v>19</c:v>
                </c:pt>
                <c:pt idx="120">
                  <c:v>13</c:v>
                </c:pt>
                <c:pt idx="121">
                  <c:v>8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67616"/>
        <c:axId val="129974272"/>
      </c:lineChart>
      <c:dateAx>
        <c:axId val="129967616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9742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99742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8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96761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960044395116536"/>
          <c:y val="6.362153344208811E-2"/>
          <c:w val="0.29633740288568688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Oak</a:t>
            </a:r>
            <a:r>
              <a:rPr baseline="0"/>
              <a:t> Grove Park</a:t>
            </a:r>
            <a:r>
              <a:t>Trap (#7) vs. City Trap Average</a:t>
            </a:r>
          </a:p>
        </c:rich>
      </c:tx>
      <c:layout>
        <c:manualLayout>
          <c:xMode val="edge"/>
          <c:yMode val="edge"/>
          <c:x val="0.3052164261931187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22"/>
        </c:manualLayout>
      </c:layout>
      <c:lineChart>
        <c:grouping val="standard"/>
        <c:varyColors val="0"/>
        <c:ser>
          <c:idx val="0"/>
          <c:order val="0"/>
          <c:tx>
            <c:v>Trap 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7'!$A$9:$A$132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7'!$T$9:$T$132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6.3999999999999995</c:v>
                </c:pt>
                <c:pt idx="16">
                  <c:v>6.3999999999999995</c:v>
                </c:pt>
                <c:pt idx="17">
                  <c:v>6.3999999999999995</c:v>
                </c:pt>
                <c:pt idx="18">
                  <c:v>6.3999999999999995</c:v>
                </c:pt>
                <c:pt idx="19">
                  <c:v>6.3999999999999995</c:v>
                </c:pt>
                <c:pt idx="20">
                  <c:v>8</c:v>
                </c:pt>
                <c:pt idx="21">
                  <c:v>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8</c:v>
                </c:pt>
                <c:pt idx="31">
                  <c:v>5.67</c:v>
                </c:pt>
                <c:pt idx="32">
                  <c:v>5.67</c:v>
                </c:pt>
                <c:pt idx="33">
                  <c:v>5.67</c:v>
                </c:pt>
                <c:pt idx="34">
                  <c:v>12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0</c:v>
                </c:pt>
                <c:pt idx="45">
                  <c:v>9.66</c:v>
                </c:pt>
                <c:pt idx="46">
                  <c:v>9.66</c:v>
                </c:pt>
                <c:pt idx="47">
                  <c:v>9.66</c:v>
                </c:pt>
                <c:pt idx="48">
                  <c:v>0</c:v>
                </c:pt>
                <c:pt idx="49">
                  <c:v>52</c:v>
                </c:pt>
                <c:pt idx="50">
                  <c:v>8</c:v>
                </c:pt>
                <c:pt idx="51">
                  <c:v>0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6</c:v>
                </c:pt>
                <c:pt idx="56">
                  <c:v>21</c:v>
                </c:pt>
                <c:pt idx="57">
                  <c:v>15</c:v>
                </c:pt>
                <c:pt idx="58">
                  <c:v>27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1</c:v>
                </c:pt>
                <c:pt idx="64">
                  <c:v>6</c:v>
                </c:pt>
                <c:pt idx="65">
                  <c:v>3</c:v>
                </c:pt>
                <c:pt idx="66">
                  <c:v>4.67</c:v>
                </c:pt>
                <c:pt idx="67">
                  <c:v>4.67</c:v>
                </c:pt>
                <c:pt idx="68">
                  <c:v>4.67</c:v>
                </c:pt>
                <c:pt idx="69">
                  <c:v>11</c:v>
                </c:pt>
                <c:pt idx="70">
                  <c:v>7</c:v>
                </c:pt>
                <c:pt idx="71">
                  <c:v>2</c:v>
                </c:pt>
                <c:pt idx="72">
                  <c:v>12</c:v>
                </c:pt>
                <c:pt idx="73">
                  <c:v>8.32</c:v>
                </c:pt>
                <c:pt idx="74">
                  <c:v>8.32</c:v>
                </c:pt>
                <c:pt idx="75">
                  <c:v>8.32</c:v>
                </c:pt>
                <c:pt idx="76">
                  <c:v>9</c:v>
                </c:pt>
                <c:pt idx="77">
                  <c:v>7</c:v>
                </c:pt>
                <c:pt idx="78">
                  <c:v>6</c:v>
                </c:pt>
                <c:pt idx="79">
                  <c:v>0</c:v>
                </c:pt>
                <c:pt idx="80">
                  <c:v>6.66</c:v>
                </c:pt>
                <c:pt idx="81">
                  <c:v>6.66</c:v>
                </c:pt>
                <c:pt idx="82">
                  <c:v>6.66</c:v>
                </c:pt>
                <c:pt idx="83">
                  <c:v>12</c:v>
                </c:pt>
                <c:pt idx="84">
                  <c:v>2</c:v>
                </c:pt>
                <c:pt idx="85">
                  <c:v>4</c:v>
                </c:pt>
                <c:pt idx="86">
                  <c:v>4</c:v>
                </c:pt>
                <c:pt idx="87">
                  <c:v>4.32</c:v>
                </c:pt>
                <c:pt idx="88">
                  <c:v>4.32</c:v>
                </c:pt>
                <c:pt idx="89">
                  <c:v>4.32</c:v>
                </c:pt>
                <c:pt idx="90">
                  <c:v>6</c:v>
                </c:pt>
                <c:pt idx="91">
                  <c:v>7</c:v>
                </c:pt>
                <c:pt idx="92">
                  <c:v>2</c:v>
                </c:pt>
                <c:pt idx="93">
                  <c:v>2</c:v>
                </c:pt>
                <c:pt idx="94">
                  <c:v>5.99</c:v>
                </c:pt>
                <c:pt idx="95">
                  <c:v>5.99</c:v>
                </c:pt>
                <c:pt idx="96">
                  <c:v>5.99</c:v>
                </c:pt>
                <c:pt idx="97">
                  <c:v>24</c:v>
                </c:pt>
                <c:pt idx="98">
                  <c:v>34</c:v>
                </c:pt>
                <c:pt idx="99">
                  <c:v>8</c:v>
                </c:pt>
                <c:pt idx="100">
                  <c:v>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8</c:v>
                </c:pt>
                <c:pt idx="106">
                  <c:v>4</c:v>
                </c:pt>
                <c:pt idx="107">
                  <c:v>34</c:v>
                </c:pt>
                <c:pt idx="108">
                  <c:v>13.67</c:v>
                </c:pt>
                <c:pt idx="109">
                  <c:v>13.67</c:v>
                </c:pt>
                <c:pt idx="110">
                  <c:v>13.67</c:v>
                </c:pt>
                <c:pt idx="111">
                  <c:v>3</c:v>
                </c:pt>
                <c:pt idx="112">
                  <c:v>9</c:v>
                </c:pt>
                <c:pt idx="113">
                  <c:v>2</c:v>
                </c:pt>
                <c:pt idx="114">
                  <c:v>4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5</c:v>
                </c:pt>
                <c:pt idx="119">
                  <c:v>6</c:v>
                </c:pt>
                <c:pt idx="120">
                  <c:v>6</c:v>
                </c:pt>
                <c:pt idx="121">
                  <c:v>1</c:v>
                </c:pt>
                <c:pt idx="122">
                  <c:v>8</c:v>
                </c:pt>
                <c:pt idx="123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31072"/>
        <c:axId val="130133376"/>
      </c:lineChart>
      <c:dateAx>
        <c:axId val="130131072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333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013337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3107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183129855715872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279 Prairiewood Dr. SW Trap (# 8) vs. City Trap Average</a:t>
            </a:r>
          </a:p>
        </c:rich>
      </c:tx>
      <c:layout>
        <c:manualLayout>
          <c:xMode val="edge"/>
          <c:yMode val="edge"/>
          <c:x val="0.2630410654827967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22"/>
        </c:manualLayout>
      </c:layout>
      <c:lineChart>
        <c:grouping val="standard"/>
        <c:varyColors val="0"/>
        <c:ser>
          <c:idx val="0"/>
          <c:order val="0"/>
          <c:tx>
            <c:v>Trap 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8'!$A$9:$A$132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8'!$T$9:$T$132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9</c:v>
                </c:pt>
                <c:pt idx="22">
                  <c:v>4</c:v>
                </c:pt>
                <c:pt idx="23">
                  <c:v>11</c:v>
                </c:pt>
                <c:pt idx="24">
                  <c:v>14.2</c:v>
                </c:pt>
                <c:pt idx="25">
                  <c:v>14.2</c:v>
                </c:pt>
                <c:pt idx="26">
                  <c:v>14.2</c:v>
                </c:pt>
                <c:pt idx="27">
                  <c:v>14.2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4.66</c:v>
                </c:pt>
                <c:pt idx="32">
                  <c:v>4.66</c:v>
                </c:pt>
                <c:pt idx="33">
                  <c:v>4.66</c:v>
                </c:pt>
                <c:pt idx="34">
                  <c:v>22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5.99</c:v>
                </c:pt>
                <c:pt idx="39">
                  <c:v>5.99</c:v>
                </c:pt>
                <c:pt idx="40">
                  <c:v>5.99</c:v>
                </c:pt>
                <c:pt idx="41">
                  <c:v>31</c:v>
                </c:pt>
                <c:pt idx="42">
                  <c:v>12</c:v>
                </c:pt>
                <c:pt idx="43">
                  <c:v>22</c:v>
                </c:pt>
                <c:pt idx="44">
                  <c:v>6</c:v>
                </c:pt>
                <c:pt idx="45">
                  <c:v>13.99</c:v>
                </c:pt>
                <c:pt idx="46">
                  <c:v>13.99</c:v>
                </c:pt>
                <c:pt idx="47">
                  <c:v>13.99</c:v>
                </c:pt>
                <c:pt idx="48">
                  <c:v>9</c:v>
                </c:pt>
                <c:pt idx="49">
                  <c:v>24</c:v>
                </c:pt>
                <c:pt idx="50">
                  <c:v>16</c:v>
                </c:pt>
                <c:pt idx="51">
                  <c:v>14</c:v>
                </c:pt>
                <c:pt idx="52">
                  <c:v>10.66</c:v>
                </c:pt>
                <c:pt idx="53">
                  <c:v>10.66</c:v>
                </c:pt>
                <c:pt idx="54">
                  <c:v>10.66</c:v>
                </c:pt>
                <c:pt idx="55">
                  <c:v>10</c:v>
                </c:pt>
                <c:pt idx="56">
                  <c:v>19</c:v>
                </c:pt>
                <c:pt idx="57">
                  <c:v>20</c:v>
                </c:pt>
                <c:pt idx="58">
                  <c:v>13</c:v>
                </c:pt>
                <c:pt idx="59">
                  <c:v>14.5</c:v>
                </c:pt>
                <c:pt idx="60">
                  <c:v>14.5</c:v>
                </c:pt>
                <c:pt idx="61">
                  <c:v>14.5</c:v>
                </c:pt>
                <c:pt idx="62">
                  <c:v>14.5</c:v>
                </c:pt>
                <c:pt idx="63">
                  <c:v>15</c:v>
                </c:pt>
                <c:pt idx="64">
                  <c:v>19</c:v>
                </c:pt>
                <c:pt idx="65">
                  <c:v>8</c:v>
                </c:pt>
                <c:pt idx="66">
                  <c:v>7.33</c:v>
                </c:pt>
                <c:pt idx="67">
                  <c:v>7.33</c:v>
                </c:pt>
                <c:pt idx="68">
                  <c:v>7.33</c:v>
                </c:pt>
                <c:pt idx="69">
                  <c:v>1</c:v>
                </c:pt>
                <c:pt idx="70">
                  <c:v>7</c:v>
                </c:pt>
                <c:pt idx="71">
                  <c:v>4</c:v>
                </c:pt>
                <c:pt idx="72">
                  <c:v>15</c:v>
                </c:pt>
                <c:pt idx="73">
                  <c:v>6.99</c:v>
                </c:pt>
                <c:pt idx="74">
                  <c:v>6.99</c:v>
                </c:pt>
                <c:pt idx="75">
                  <c:v>6.99</c:v>
                </c:pt>
                <c:pt idx="76">
                  <c:v>20</c:v>
                </c:pt>
                <c:pt idx="77">
                  <c:v>11</c:v>
                </c:pt>
                <c:pt idx="78">
                  <c:v>14</c:v>
                </c:pt>
                <c:pt idx="79">
                  <c:v>1</c:v>
                </c:pt>
                <c:pt idx="80">
                  <c:v>3.66</c:v>
                </c:pt>
                <c:pt idx="81">
                  <c:v>3.66</c:v>
                </c:pt>
                <c:pt idx="82">
                  <c:v>3.66</c:v>
                </c:pt>
                <c:pt idx="83">
                  <c:v>12</c:v>
                </c:pt>
                <c:pt idx="84">
                  <c:v>5</c:v>
                </c:pt>
                <c:pt idx="85">
                  <c:v>8</c:v>
                </c:pt>
                <c:pt idx="86">
                  <c:v>4</c:v>
                </c:pt>
                <c:pt idx="87">
                  <c:v>9.98</c:v>
                </c:pt>
                <c:pt idx="88">
                  <c:v>9.98</c:v>
                </c:pt>
                <c:pt idx="89">
                  <c:v>9.98</c:v>
                </c:pt>
                <c:pt idx="90">
                  <c:v>16</c:v>
                </c:pt>
                <c:pt idx="91">
                  <c:v>17</c:v>
                </c:pt>
                <c:pt idx="92">
                  <c:v>5</c:v>
                </c:pt>
                <c:pt idx="93">
                  <c:v>18</c:v>
                </c:pt>
                <c:pt idx="94">
                  <c:v>15.26</c:v>
                </c:pt>
                <c:pt idx="95">
                  <c:v>15.26</c:v>
                </c:pt>
                <c:pt idx="96">
                  <c:v>15.26</c:v>
                </c:pt>
                <c:pt idx="97">
                  <c:v>24</c:v>
                </c:pt>
                <c:pt idx="98">
                  <c:v>14</c:v>
                </c:pt>
                <c:pt idx="99">
                  <c:v>12</c:v>
                </c:pt>
                <c:pt idx="100">
                  <c:v>6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11</c:v>
                </c:pt>
                <c:pt idx="106">
                  <c:v>5</c:v>
                </c:pt>
                <c:pt idx="107">
                  <c:v>1</c:v>
                </c:pt>
                <c:pt idx="108">
                  <c:v>6.66</c:v>
                </c:pt>
                <c:pt idx="109">
                  <c:v>6.66</c:v>
                </c:pt>
                <c:pt idx="110">
                  <c:v>6.66</c:v>
                </c:pt>
                <c:pt idx="111">
                  <c:v>9</c:v>
                </c:pt>
                <c:pt idx="112">
                  <c:v>6</c:v>
                </c:pt>
                <c:pt idx="113">
                  <c:v>3</c:v>
                </c:pt>
                <c:pt idx="114">
                  <c:v>4</c:v>
                </c:pt>
                <c:pt idx="115">
                  <c:v>17.990000000000002</c:v>
                </c:pt>
                <c:pt idx="116">
                  <c:v>17.990000000000002</c:v>
                </c:pt>
                <c:pt idx="117">
                  <c:v>17.990000000000002</c:v>
                </c:pt>
                <c:pt idx="118">
                  <c:v>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0.5</c:v>
                </c:pt>
                <c:pt idx="123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8'!$A$9:$A$132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04704"/>
        <c:axId val="129707008"/>
      </c:lineChart>
      <c:dateAx>
        <c:axId val="129704704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7070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970700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70470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674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1741 49th Street South Trap (#9) vs. City Trap Average</a:t>
            </a:r>
          </a:p>
        </c:rich>
      </c:tx>
      <c:layout>
        <c:manualLayout>
          <c:xMode val="edge"/>
          <c:yMode val="edge"/>
          <c:x val="0.2641509433962264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22"/>
        </c:manualLayout>
      </c:layout>
      <c:lineChart>
        <c:grouping val="standard"/>
        <c:varyColors val="0"/>
        <c:ser>
          <c:idx val="0"/>
          <c:order val="0"/>
          <c:tx>
            <c:v>Trap 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9'!$A$9:$A$132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9'!$T$9:$T$132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12</c:v>
                </c:pt>
                <c:pt idx="21">
                  <c:v>9</c:v>
                </c:pt>
                <c:pt idx="22">
                  <c:v>13</c:v>
                </c:pt>
                <c:pt idx="23">
                  <c:v>2</c:v>
                </c:pt>
                <c:pt idx="24">
                  <c:v>10.75</c:v>
                </c:pt>
                <c:pt idx="25">
                  <c:v>10.75</c:v>
                </c:pt>
                <c:pt idx="26">
                  <c:v>10.75</c:v>
                </c:pt>
                <c:pt idx="27">
                  <c:v>10.75</c:v>
                </c:pt>
                <c:pt idx="28">
                  <c:v>0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20</c:v>
                </c:pt>
                <c:pt idx="35">
                  <c:v>4</c:v>
                </c:pt>
                <c:pt idx="36">
                  <c:v>3</c:v>
                </c:pt>
                <c:pt idx="37">
                  <c:v>13</c:v>
                </c:pt>
                <c:pt idx="38">
                  <c:v>21.99</c:v>
                </c:pt>
                <c:pt idx="39">
                  <c:v>21.99</c:v>
                </c:pt>
                <c:pt idx="40">
                  <c:v>21.99</c:v>
                </c:pt>
                <c:pt idx="41">
                  <c:v>55</c:v>
                </c:pt>
                <c:pt idx="42">
                  <c:v>0</c:v>
                </c:pt>
                <c:pt idx="43">
                  <c:v>88</c:v>
                </c:pt>
                <c:pt idx="44">
                  <c:v>5</c:v>
                </c:pt>
                <c:pt idx="45">
                  <c:v>36.659999999999997</c:v>
                </c:pt>
                <c:pt idx="46">
                  <c:v>0</c:v>
                </c:pt>
                <c:pt idx="47">
                  <c:v>36.659999999999997</c:v>
                </c:pt>
                <c:pt idx="48">
                  <c:v>31</c:v>
                </c:pt>
                <c:pt idx="49">
                  <c:v>39</c:v>
                </c:pt>
                <c:pt idx="50">
                  <c:v>24</c:v>
                </c:pt>
                <c:pt idx="51">
                  <c:v>22</c:v>
                </c:pt>
                <c:pt idx="52">
                  <c:v>22.59</c:v>
                </c:pt>
                <c:pt idx="53">
                  <c:v>22.59</c:v>
                </c:pt>
                <c:pt idx="54">
                  <c:v>22.59</c:v>
                </c:pt>
                <c:pt idx="55">
                  <c:v>3</c:v>
                </c:pt>
                <c:pt idx="56">
                  <c:v>44</c:v>
                </c:pt>
                <c:pt idx="57">
                  <c:v>16</c:v>
                </c:pt>
                <c:pt idx="58">
                  <c:v>22</c:v>
                </c:pt>
                <c:pt idx="59">
                  <c:v>25.25</c:v>
                </c:pt>
                <c:pt idx="60">
                  <c:v>25.25</c:v>
                </c:pt>
                <c:pt idx="61">
                  <c:v>25.25</c:v>
                </c:pt>
                <c:pt idx="62">
                  <c:v>25.25</c:v>
                </c:pt>
                <c:pt idx="63">
                  <c:v>25</c:v>
                </c:pt>
                <c:pt idx="64">
                  <c:v>13</c:v>
                </c:pt>
                <c:pt idx="65">
                  <c:v>22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18</c:v>
                </c:pt>
                <c:pt idx="70">
                  <c:v>1</c:v>
                </c:pt>
                <c:pt idx="71">
                  <c:v>8</c:v>
                </c:pt>
                <c:pt idx="72">
                  <c:v>17</c:v>
                </c:pt>
                <c:pt idx="73">
                  <c:v>18.980000000000004</c:v>
                </c:pt>
                <c:pt idx="74">
                  <c:v>18.980000000000004</c:v>
                </c:pt>
                <c:pt idx="75">
                  <c:v>18.980000000000004</c:v>
                </c:pt>
                <c:pt idx="76">
                  <c:v>26</c:v>
                </c:pt>
                <c:pt idx="77">
                  <c:v>33</c:v>
                </c:pt>
                <c:pt idx="78">
                  <c:v>22</c:v>
                </c:pt>
                <c:pt idx="79">
                  <c:v>4</c:v>
                </c:pt>
                <c:pt idx="80">
                  <c:v>6.65</c:v>
                </c:pt>
                <c:pt idx="81">
                  <c:v>6.65</c:v>
                </c:pt>
                <c:pt idx="82">
                  <c:v>6.65</c:v>
                </c:pt>
                <c:pt idx="83">
                  <c:v>19</c:v>
                </c:pt>
                <c:pt idx="84">
                  <c:v>0</c:v>
                </c:pt>
                <c:pt idx="85">
                  <c:v>15</c:v>
                </c:pt>
                <c:pt idx="86">
                  <c:v>9</c:v>
                </c:pt>
                <c:pt idx="87">
                  <c:v>21.259999999999998</c:v>
                </c:pt>
                <c:pt idx="88">
                  <c:v>21.259999999999998</c:v>
                </c:pt>
                <c:pt idx="89">
                  <c:v>21.259999999999998</c:v>
                </c:pt>
                <c:pt idx="90">
                  <c:v>67</c:v>
                </c:pt>
                <c:pt idx="91">
                  <c:v>40</c:v>
                </c:pt>
                <c:pt idx="92">
                  <c:v>16</c:v>
                </c:pt>
                <c:pt idx="93">
                  <c:v>34</c:v>
                </c:pt>
                <c:pt idx="94">
                  <c:v>70.909999999999982</c:v>
                </c:pt>
                <c:pt idx="95">
                  <c:v>70.909999999999982</c:v>
                </c:pt>
                <c:pt idx="96">
                  <c:v>70.909999999999982</c:v>
                </c:pt>
                <c:pt idx="97">
                  <c:v>61</c:v>
                </c:pt>
                <c:pt idx="98">
                  <c:v>27</c:v>
                </c:pt>
                <c:pt idx="99">
                  <c:v>30</c:v>
                </c:pt>
                <c:pt idx="100">
                  <c:v>4</c:v>
                </c:pt>
                <c:pt idx="101">
                  <c:v>19.5</c:v>
                </c:pt>
                <c:pt idx="102">
                  <c:v>19.5</c:v>
                </c:pt>
                <c:pt idx="103">
                  <c:v>19.5</c:v>
                </c:pt>
                <c:pt idx="104">
                  <c:v>19.5</c:v>
                </c:pt>
                <c:pt idx="105">
                  <c:v>15</c:v>
                </c:pt>
                <c:pt idx="106">
                  <c:v>16</c:v>
                </c:pt>
                <c:pt idx="107">
                  <c:v>27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91</c:v>
                </c:pt>
                <c:pt idx="112">
                  <c:v>34</c:v>
                </c:pt>
                <c:pt idx="113">
                  <c:v>13</c:v>
                </c:pt>
                <c:pt idx="114">
                  <c:v>4</c:v>
                </c:pt>
                <c:pt idx="115">
                  <c:v>39.919999999999995</c:v>
                </c:pt>
                <c:pt idx="116">
                  <c:v>39.919999999999995</c:v>
                </c:pt>
                <c:pt idx="117">
                  <c:v>39.919999999999995</c:v>
                </c:pt>
                <c:pt idx="118">
                  <c:v>24</c:v>
                </c:pt>
                <c:pt idx="119">
                  <c:v>69</c:v>
                </c:pt>
                <c:pt idx="120">
                  <c:v>32</c:v>
                </c:pt>
                <c:pt idx="121">
                  <c:v>3</c:v>
                </c:pt>
                <c:pt idx="122">
                  <c:v>6.5</c:v>
                </c:pt>
                <c:pt idx="123">
                  <c:v>6.5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3264"/>
        <c:axId val="4205568"/>
      </c:lineChart>
      <c:dateAx>
        <c:axId val="4203264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055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2055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0326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472"/>
          <c:y val="9.2985318107667747E-2"/>
          <c:w val="0.296337402885687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1313 16 1/2 Street South Trap (#10) vs. City Trap Average</a:t>
            </a:r>
          </a:p>
        </c:rich>
      </c:tx>
      <c:layout>
        <c:manualLayout>
          <c:xMode val="edge"/>
          <c:yMode val="edge"/>
          <c:x val="0.2586015538290788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22"/>
        </c:manualLayout>
      </c:layout>
      <c:lineChart>
        <c:grouping val="standard"/>
        <c:varyColors val="0"/>
        <c:ser>
          <c:idx val="0"/>
          <c:order val="0"/>
          <c:tx>
            <c:v>Trap 10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10'!$A$9:$A$132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10'!$T$9:$T$132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0</c:v>
                </c:pt>
                <c:pt idx="30">
                  <c:v>0</c:v>
                </c:pt>
                <c:pt idx="31">
                  <c:v>0.67</c:v>
                </c:pt>
                <c:pt idx="32">
                  <c:v>0.67</c:v>
                </c:pt>
                <c:pt idx="33">
                  <c:v>0.67</c:v>
                </c:pt>
                <c:pt idx="34">
                  <c:v>9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4.32</c:v>
                </c:pt>
                <c:pt idx="39">
                  <c:v>4.32</c:v>
                </c:pt>
                <c:pt idx="40">
                  <c:v>4.32</c:v>
                </c:pt>
                <c:pt idx="41">
                  <c:v>5</c:v>
                </c:pt>
                <c:pt idx="42">
                  <c:v>5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6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3.33</c:v>
                </c:pt>
                <c:pt idx="53">
                  <c:v>3.33</c:v>
                </c:pt>
                <c:pt idx="54">
                  <c:v>3.33</c:v>
                </c:pt>
                <c:pt idx="55">
                  <c:v>1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2.75</c:v>
                </c:pt>
                <c:pt idx="60">
                  <c:v>2.75</c:v>
                </c:pt>
                <c:pt idx="61">
                  <c:v>2.75</c:v>
                </c:pt>
                <c:pt idx="62">
                  <c:v>2.75</c:v>
                </c:pt>
                <c:pt idx="63">
                  <c:v>4</c:v>
                </c:pt>
                <c:pt idx="64">
                  <c:v>0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2.65</c:v>
                </c:pt>
                <c:pt idx="74">
                  <c:v>2.65</c:v>
                </c:pt>
                <c:pt idx="75">
                  <c:v>2.65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1.6600000000000001</c:v>
                </c:pt>
                <c:pt idx="81">
                  <c:v>1.6600000000000001</c:v>
                </c:pt>
                <c:pt idx="82">
                  <c:v>1.6600000000000001</c:v>
                </c:pt>
                <c:pt idx="83">
                  <c:v>2</c:v>
                </c:pt>
                <c:pt idx="84">
                  <c:v>4</c:v>
                </c:pt>
                <c:pt idx="85">
                  <c:v>0</c:v>
                </c:pt>
                <c:pt idx="86">
                  <c:v>1</c:v>
                </c:pt>
                <c:pt idx="87">
                  <c:v>2.33</c:v>
                </c:pt>
                <c:pt idx="88">
                  <c:v>2.33</c:v>
                </c:pt>
                <c:pt idx="89">
                  <c:v>2.33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2.99</c:v>
                </c:pt>
                <c:pt idx="95">
                  <c:v>2.99</c:v>
                </c:pt>
                <c:pt idx="96">
                  <c:v>2.99</c:v>
                </c:pt>
                <c:pt idx="97">
                  <c:v>13</c:v>
                </c:pt>
                <c:pt idx="98">
                  <c:v>0</c:v>
                </c:pt>
                <c:pt idx="99">
                  <c:v>3</c:v>
                </c:pt>
                <c:pt idx="100">
                  <c:v>2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11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2</c:v>
                </c:pt>
                <c:pt idx="112">
                  <c:v>3</c:v>
                </c:pt>
                <c:pt idx="113">
                  <c:v>0</c:v>
                </c:pt>
                <c:pt idx="114">
                  <c:v>0</c:v>
                </c:pt>
                <c:pt idx="115">
                  <c:v>2.3199999999999998</c:v>
                </c:pt>
                <c:pt idx="116">
                  <c:v>2.3199999999999998</c:v>
                </c:pt>
                <c:pt idx="117">
                  <c:v>2.3199999999999998</c:v>
                </c:pt>
                <c:pt idx="118">
                  <c:v>2</c:v>
                </c:pt>
                <c:pt idx="119">
                  <c:v>7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74944"/>
        <c:axId val="129477248"/>
      </c:lineChart>
      <c:dateAx>
        <c:axId val="129474944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7724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947724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7494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472"/>
          <c:y val="9.2985318107667747E-2"/>
          <c:w val="0.296337402885687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Red River Zoological Society Trap (#11) vs. City Trap Average</a:t>
            </a:r>
          </a:p>
        </c:rich>
      </c:tx>
      <c:layout>
        <c:manualLayout>
          <c:xMode val="edge"/>
          <c:yMode val="edge"/>
          <c:x val="0.23862375138734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192495921696574"/>
          <c:w val="0.92341842397336249"/>
          <c:h val="0.74225122349105765"/>
        </c:manualLayout>
      </c:layout>
      <c:lineChart>
        <c:grouping val="standard"/>
        <c:varyColors val="0"/>
        <c:ser>
          <c:idx val="0"/>
          <c:order val="0"/>
          <c:tx>
            <c:v>Trap 11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11'!$A$9:$A$132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11'!$T$9:$T$132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0</c:v>
                </c:pt>
                <c:pt idx="24">
                  <c:v>2.75</c:v>
                </c:pt>
                <c:pt idx="25">
                  <c:v>2.75</c:v>
                </c:pt>
                <c:pt idx="26">
                  <c:v>2.75</c:v>
                </c:pt>
                <c:pt idx="27">
                  <c:v>2.75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1.4100000000000001</c:v>
                </c:pt>
                <c:pt idx="32">
                  <c:v>1.4100000000000001</c:v>
                </c:pt>
                <c:pt idx="33">
                  <c:v>1.4100000000000001</c:v>
                </c:pt>
                <c:pt idx="34">
                  <c:v>7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28.66</c:v>
                </c:pt>
                <c:pt idx="39">
                  <c:v>28.66</c:v>
                </c:pt>
                <c:pt idx="40">
                  <c:v>28.66</c:v>
                </c:pt>
                <c:pt idx="41">
                  <c:v>19</c:v>
                </c:pt>
                <c:pt idx="42">
                  <c:v>32</c:v>
                </c:pt>
                <c:pt idx="43">
                  <c:v>0</c:v>
                </c:pt>
                <c:pt idx="44">
                  <c:v>0</c:v>
                </c:pt>
                <c:pt idx="45">
                  <c:v>30.659999999999997</c:v>
                </c:pt>
                <c:pt idx="46">
                  <c:v>30.659999999999997</c:v>
                </c:pt>
                <c:pt idx="47">
                  <c:v>30.659999999999997</c:v>
                </c:pt>
                <c:pt idx="48">
                  <c:v>79</c:v>
                </c:pt>
                <c:pt idx="49">
                  <c:v>43</c:v>
                </c:pt>
                <c:pt idx="50">
                  <c:v>12</c:v>
                </c:pt>
                <c:pt idx="51">
                  <c:v>12</c:v>
                </c:pt>
                <c:pt idx="52">
                  <c:v>13.32</c:v>
                </c:pt>
                <c:pt idx="53">
                  <c:v>13.32</c:v>
                </c:pt>
                <c:pt idx="54">
                  <c:v>13.32</c:v>
                </c:pt>
                <c:pt idx="55">
                  <c:v>4</c:v>
                </c:pt>
                <c:pt idx="56">
                  <c:v>15</c:v>
                </c:pt>
                <c:pt idx="57">
                  <c:v>8</c:v>
                </c:pt>
                <c:pt idx="58">
                  <c:v>5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3</c:v>
                </c:pt>
                <c:pt idx="64">
                  <c:v>1</c:v>
                </c:pt>
                <c:pt idx="65">
                  <c:v>7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7</c:v>
                </c:pt>
                <c:pt idx="73">
                  <c:v>8.98</c:v>
                </c:pt>
                <c:pt idx="74">
                  <c:v>8.98</c:v>
                </c:pt>
                <c:pt idx="75">
                  <c:v>8.98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  <c:pt idx="79">
                  <c:v>2</c:v>
                </c:pt>
                <c:pt idx="80">
                  <c:v>2.3199999999999998</c:v>
                </c:pt>
                <c:pt idx="81">
                  <c:v>2.3199999999999998</c:v>
                </c:pt>
                <c:pt idx="82">
                  <c:v>2.3199999999999998</c:v>
                </c:pt>
                <c:pt idx="83">
                  <c:v>10</c:v>
                </c:pt>
                <c:pt idx="84">
                  <c:v>18</c:v>
                </c:pt>
                <c:pt idx="85">
                  <c:v>10</c:v>
                </c:pt>
                <c:pt idx="86">
                  <c:v>7</c:v>
                </c:pt>
                <c:pt idx="87">
                  <c:v>7.99</c:v>
                </c:pt>
                <c:pt idx="88">
                  <c:v>7.99</c:v>
                </c:pt>
                <c:pt idx="89">
                  <c:v>7.99</c:v>
                </c:pt>
                <c:pt idx="90">
                  <c:v>8</c:v>
                </c:pt>
                <c:pt idx="91">
                  <c:v>18</c:v>
                </c:pt>
                <c:pt idx="92">
                  <c:v>0</c:v>
                </c:pt>
                <c:pt idx="93">
                  <c:v>0</c:v>
                </c:pt>
                <c:pt idx="94">
                  <c:v>21.99</c:v>
                </c:pt>
                <c:pt idx="95">
                  <c:v>21.99</c:v>
                </c:pt>
                <c:pt idx="96">
                  <c:v>21.99</c:v>
                </c:pt>
                <c:pt idx="97">
                  <c:v>26</c:v>
                </c:pt>
                <c:pt idx="98">
                  <c:v>15</c:v>
                </c:pt>
                <c:pt idx="99">
                  <c:v>11</c:v>
                </c:pt>
                <c:pt idx="100">
                  <c:v>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12</c:v>
                </c:pt>
                <c:pt idx="108">
                  <c:v>7.66</c:v>
                </c:pt>
                <c:pt idx="109">
                  <c:v>7.66</c:v>
                </c:pt>
                <c:pt idx="110">
                  <c:v>7.66</c:v>
                </c:pt>
                <c:pt idx="111">
                  <c:v>28</c:v>
                </c:pt>
                <c:pt idx="112">
                  <c:v>37</c:v>
                </c:pt>
                <c:pt idx="113">
                  <c:v>12</c:v>
                </c:pt>
                <c:pt idx="114">
                  <c:v>20</c:v>
                </c:pt>
                <c:pt idx="115">
                  <c:v>55.26</c:v>
                </c:pt>
                <c:pt idx="116">
                  <c:v>55.26</c:v>
                </c:pt>
                <c:pt idx="117">
                  <c:v>55.26</c:v>
                </c:pt>
                <c:pt idx="118">
                  <c:v>25</c:v>
                </c:pt>
                <c:pt idx="119">
                  <c:v>43</c:v>
                </c:pt>
                <c:pt idx="120">
                  <c:v>16</c:v>
                </c:pt>
                <c:pt idx="121">
                  <c:v>8</c:v>
                </c:pt>
                <c:pt idx="122">
                  <c:v>2.5</c:v>
                </c:pt>
                <c:pt idx="123">
                  <c:v>2.5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97856"/>
        <c:axId val="130300160"/>
      </c:lineChart>
      <c:dateAx>
        <c:axId val="130297856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3001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030016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29785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5252854812398134E-2"/>
          <c:w val="0.29633740288568688"/>
          <c:h val="3.915171288744193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1812 25 1/2 Ave. S Trap (#12) vs. City Trap Average</a:t>
            </a:r>
          </a:p>
        </c:rich>
      </c:tx>
      <c:layout>
        <c:manualLayout>
          <c:xMode val="edge"/>
          <c:yMode val="edge"/>
          <c:x val="0.2841287458379976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22"/>
        </c:manualLayout>
      </c:layout>
      <c:lineChart>
        <c:grouping val="standard"/>
        <c:varyColors val="0"/>
        <c:ser>
          <c:idx val="0"/>
          <c:order val="0"/>
          <c:tx>
            <c:v>Trap 12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12'!$A$9:$A$132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12'!$T$9:$T$132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48</c:v>
                </c:pt>
                <c:pt idx="21">
                  <c:v>5</c:v>
                </c:pt>
                <c:pt idx="22">
                  <c:v>17</c:v>
                </c:pt>
                <c:pt idx="23">
                  <c:v>20</c:v>
                </c:pt>
                <c:pt idx="24">
                  <c:v>18.75</c:v>
                </c:pt>
                <c:pt idx="25">
                  <c:v>18.75</c:v>
                </c:pt>
                <c:pt idx="26">
                  <c:v>18.75</c:v>
                </c:pt>
                <c:pt idx="27">
                  <c:v>18.75</c:v>
                </c:pt>
                <c:pt idx="28">
                  <c:v>0</c:v>
                </c:pt>
                <c:pt idx="29">
                  <c:v>5</c:v>
                </c:pt>
                <c:pt idx="30">
                  <c:v>7</c:v>
                </c:pt>
                <c:pt idx="31">
                  <c:v>10.99</c:v>
                </c:pt>
                <c:pt idx="32">
                  <c:v>10.99</c:v>
                </c:pt>
                <c:pt idx="33">
                  <c:v>10.99</c:v>
                </c:pt>
                <c:pt idx="34">
                  <c:v>78</c:v>
                </c:pt>
                <c:pt idx="35">
                  <c:v>16</c:v>
                </c:pt>
                <c:pt idx="36">
                  <c:v>10</c:v>
                </c:pt>
                <c:pt idx="37">
                  <c:v>3</c:v>
                </c:pt>
                <c:pt idx="38">
                  <c:v>29.319999999999997</c:v>
                </c:pt>
                <c:pt idx="39">
                  <c:v>29.319999999999997</c:v>
                </c:pt>
                <c:pt idx="40">
                  <c:v>29.319999999999997</c:v>
                </c:pt>
                <c:pt idx="41">
                  <c:v>155</c:v>
                </c:pt>
                <c:pt idx="42">
                  <c:v>27</c:v>
                </c:pt>
                <c:pt idx="43">
                  <c:v>0</c:v>
                </c:pt>
                <c:pt idx="44">
                  <c:v>19</c:v>
                </c:pt>
                <c:pt idx="45">
                  <c:v>65.66</c:v>
                </c:pt>
                <c:pt idx="46">
                  <c:v>65.66</c:v>
                </c:pt>
                <c:pt idx="47">
                  <c:v>65.66</c:v>
                </c:pt>
                <c:pt idx="48">
                  <c:v>66</c:v>
                </c:pt>
                <c:pt idx="49">
                  <c:v>130</c:v>
                </c:pt>
                <c:pt idx="50">
                  <c:v>64</c:v>
                </c:pt>
                <c:pt idx="51">
                  <c:v>69</c:v>
                </c:pt>
                <c:pt idx="52">
                  <c:v>51.989999999999995</c:v>
                </c:pt>
                <c:pt idx="53">
                  <c:v>51.989999999999995</c:v>
                </c:pt>
                <c:pt idx="54">
                  <c:v>51.989999999999995</c:v>
                </c:pt>
                <c:pt idx="55">
                  <c:v>22</c:v>
                </c:pt>
                <c:pt idx="56">
                  <c:v>14</c:v>
                </c:pt>
                <c:pt idx="57">
                  <c:v>59</c:v>
                </c:pt>
                <c:pt idx="58">
                  <c:v>62</c:v>
                </c:pt>
                <c:pt idx="59">
                  <c:v>72.5</c:v>
                </c:pt>
                <c:pt idx="60">
                  <c:v>72.5</c:v>
                </c:pt>
                <c:pt idx="61">
                  <c:v>72.5</c:v>
                </c:pt>
                <c:pt idx="62">
                  <c:v>72.5</c:v>
                </c:pt>
                <c:pt idx="63">
                  <c:v>67</c:v>
                </c:pt>
                <c:pt idx="64">
                  <c:v>39</c:v>
                </c:pt>
                <c:pt idx="65">
                  <c:v>30</c:v>
                </c:pt>
                <c:pt idx="66">
                  <c:v>34.319999999999993</c:v>
                </c:pt>
                <c:pt idx="67">
                  <c:v>34.319999999999993</c:v>
                </c:pt>
                <c:pt idx="68">
                  <c:v>34.319999999999993</c:v>
                </c:pt>
                <c:pt idx="69">
                  <c:v>34</c:v>
                </c:pt>
                <c:pt idx="70">
                  <c:v>13</c:v>
                </c:pt>
                <c:pt idx="71">
                  <c:v>21</c:v>
                </c:pt>
                <c:pt idx="72">
                  <c:v>39</c:v>
                </c:pt>
                <c:pt idx="73">
                  <c:v>45.649999999999991</c:v>
                </c:pt>
                <c:pt idx="74">
                  <c:v>45.649999999999991</c:v>
                </c:pt>
                <c:pt idx="75">
                  <c:v>45.649999999999991</c:v>
                </c:pt>
                <c:pt idx="76">
                  <c:v>55</c:v>
                </c:pt>
                <c:pt idx="77">
                  <c:v>45</c:v>
                </c:pt>
                <c:pt idx="78">
                  <c:v>41</c:v>
                </c:pt>
                <c:pt idx="79">
                  <c:v>23</c:v>
                </c:pt>
                <c:pt idx="80">
                  <c:v>15.91</c:v>
                </c:pt>
                <c:pt idx="81">
                  <c:v>15.91</c:v>
                </c:pt>
                <c:pt idx="82">
                  <c:v>15.91</c:v>
                </c:pt>
                <c:pt idx="83">
                  <c:v>69</c:v>
                </c:pt>
                <c:pt idx="84">
                  <c:v>41</c:v>
                </c:pt>
                <c:pt idx="85">
                  <c:v>40</c:v>
                </c:pt>
                <c:pt idx="86">
                  <c:v>59</c:v>
                </c:pt>
                <c:pt idx="87">
                  <c:v>51.289999999999992</c:v>
                </c:pt>
                <c:pt idx="88">
                  <c:v>51.289999999999992</c:v>
                </c:pt>
                <c:pt idx="89">
                  <c:v>51.289999999999992</c:v>
                </c:pt>
                <c:pt idx="90">
                  <c:v>35</c:v>
                </c:pt>
                <c:pt idx="91">
                  <c:v>96</c:v>
                </c:pt>
                <c:pt idx="92">
                  <c:v>55</c:v>
                </c:pt>
                <c:pt idx="93">
                  <c:v>33</c:v>
                </c:pt>
                <c:pt idx="94">
                  <c:v>115.24999999999999</c:v>
                </c:pt>
                <c:pt idx="95">
                  <c:v>115.24999999999999</c:v>
                </c:pt>
                <c:pt idx="96">
                  <c:v>115.24999999999999</c:v>
                </c:pt>
                <c:pt idx="97">
                  <c:v>142</c:v>
                </c:pt>
                <c:pt idx="98">
                  <c:v>66</c:v>
                </c:pt>
                <c:pt idx="99">
                  <c:v>87</c:v>
                </c:pt>
                <c:pt idx="100">
                  <c:v>48</c:v>
                </c:pt>
                <c:pt idx="101">
                  <c:v>19.25</c:v>
                </c:pt>
                <c:pt idx="102">
                  <c:v>19.25</c:v>
                </c:pt>
                <c:pt idx="103">
                  <c:v>19.25</c:v>
                </c:pt>
                <c:pt idx="104">
                  <c:v>19.25</c:v>
                </c:pt>
                <c:pt idx="105">
                  <c:v>79</c:v>
                </c:pt>
                <c:pt idx="106">
                  <c:v>26</c:v>
                </c:pt>
                <c:pt idx="107">
                  <c:v>40</c:v>
                </c:pt>
                <c:pt idx="108">
                  <c:v>37.33</c:v>
                </c:pt>
                <c:pt idx="109">
                  <c:v>37.33</c:v>
                </c:pt>
                <c:pt idx="110">
                  <c:v>37.33</c:v>
                </c:pt>
                <c:pt idx="111">
                  <c:v>22</c:v>
                </c:pt>
                <c:pt idx="112">
                  <c:v>24</c:v>
                </c:pt>
                <c:pt idx="113">
                  <c:v>15</c:v>
                </c:pt>
                <c:pt idx="114">
                  <c:v>21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30</c:v>
                </c:pt>
                <c:pt idx="119">
                  <c:v>63</c:v>
                </c:pt>
                <c:pt idx="120">
                  <c:v>17</c:v>
                </c:pt>
                <c:pt idx="121">
                  <c:v>7</c:v>
                </c:pt>
                <c:pt idx="122">
                  <c:v>3</c:v>
                </c:pt>
                <c:pt idx="123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27520"/>
        <c:axId val="136042368"/>
      </c:lineChart>
      <c:dateAx>
        <c:axId val="13602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423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0423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2752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958934517207243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Fargo</a:t>
            </a:r>
            <a:r>
              <a:rPr baseline="0"/>
              <a:t> Country Club</a:t>
            </a:r>
            <a:r>
              <a:t>Trap (#13) vs. City Trap Average</a:t>
            </a:r>
          </a:p>
        </c:rich>
      </c:tx>
      <c:layout>
        <c:manualLayout>
          <c:xMode val="edge"/>
          <c:yMode val="edge"/>
          <c:x val="0.2685904550499478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6639477977161488"/>
          <c:w val="0.88790233074361757"/>
          <c:h val="0.66394779771615065"/>
        </c:manualLayout>
      </c:layout>
      <c:lineChart>
        <c:grouping val="standard"/>
        <c:varyColors val="0"/>
        <c:ser>
          <c:idx val="0"/>
          <c:order val="0"/>
          <c:tx>
            <c:v>Trap 13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13'!$A$9:$A$151</c:f>
              <c:numCache>
                <c:formatCode>m/d;@</c:formatCode>
                <c:ptCount val="143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  <c:pt idx="124">
                  <c:v>40427</c:v>
                </c:pt>
                <c:pt idx="125">
                  <c:v>40428</c:v>
                </c:pt>
                <c:pt idx="126">
                  <c:v>40429</c:v>
                </c:pt>
                <c:pt idx="127">
                  <c:v>40430</c:v>
                </c:pt>
                <c:pt idx="128">
                  <c:v>40431</c:v>
                </c:pt>
                <c:pt idx="129">
                  <c:v>40432</c:v>
                </c:pt>
                <c:pt idx="130">
                  <c:v>40433</c:v>
                </c:pt>
                <c:pt idx="131">
                  <c:v>40434</c:v>
                </c:pt>
                <c:pt idx="132">
                  <c:v>40435</c:v>
                </c:pt>
                <c:pt idx="133">
                  <c:v>40436</c:v>
                </c:pt>
                <c:pt idx="134">
                  <c:v>40437</c:v>
                </c:pt>
                <c:pt idx="135">
                  <c:v>40438</c:v>
                </c:pt>
                <c:pt idx="136">
                  <c:v>40439</c:v>
                </c:pt>
                <c:pt idx="137">
                  <c:v>40440</c:v>
                </c:pt>
                <c:pt idx="138">
                  <c:v>40441</c:v>
                </c:pt>
                <c:pt idx="139">
                  <c:v>40442</c:v>
                </c:pt>
                <c:pt idx="140">
                  <c:v>40443</c:v>
                </c:pt>
                <c:pt idx="141">
                  <c:v>40444</c:v>
                </c:pt>
                <c:pt idx="142">
                  <c:v>40445</c:v>
                </c:pt>
              </c:numCache>
            </c:numRef>
          </c:cat>
          <c:val>
            <c:numRef>
              <c:f>'Trap 13'!$T$11:$T$150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2.4000000000000004</c:v>
                </c:pt>
                <c:pt idx="14">
                  <c:v>2.4000000000000004</c:v>
                </c:pt>
                <c:pt idx="15">
                  <c:v>2.4000000000000004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17</c:v>
                </c:pt>
                <c:pt idx="19">
                  <c:v>11</c:v>
                </c:pt>
                <c:pt idx="20">
                  <c:v>30</c:v>
                </c:pt>
                <c:pt idx="21">
                  <c:v>76</c:v>
                </c:pt>
                <c:pt idx="22">
                  <c:v>91.5</c:v>
                </c:pt>
                <c:pt idx="23">
                  <c:v>91.5</c:v>
                </c:pt>
                <c:pt idx="24">
                  <c:v>91.5</c:v>
                </c:pt>
                <c:pt idx="25">
                  <c:v>91.5</c:v>
                </c:pt>
                <c:pt idx="26">
                  <c:v>0</c:v>
                </c:pt>
                <c:pt idx="27">
                  <c:v>9</c:v>
                </c:pt>
                <c:pt idx="28">
                  <c:v>5</c:v>
                </c:pt>
                <c:pt idx="29">
                  <c:v>21.66</c:v>
                </c:pt>
                <c:pt idx="30">
                  <c:v>21.66</c:v>
                </c:pt>
                <c:pt idx="31">
                  <c:v>21.66</c:v>
                </c:pt>
                <c:pt idx="32">
                  <c:v>45</c:v>
                </c:pt>
                <c:pt idx="33">
                  <c:v>22</c:v>
                </c:pt>
                <c:pt idx="34">
                  <c:v>11</c:v>
                </c:pt>
                <c:pt idx="35">
                  <c:v>6</c:v>
                </c:pt>
                <c:pt idx="36">
                  <c:v>25.979999999999997</c:v>
                </c:pt>
                <c:pt idx="37">
                  <c:v>25.979999999999997</c:v>
                </c:pt>
                <c:pt idx="38">
                  <c:v>25.979999999999997</c:v>
                </c:pt>
                <c:pt idx="39">
                  <c:v>308</c:v>
                </c:pt>
                <c:pt idx="40">
                  <c:v>107</c:v>
                </c:pt>
                <c:pt idx="41">
                  <c:v>857</c:v>
                </c:pt>
                <c:pt idx="42">
                  <c:v>281</c:v>
                </c:pt>
                <c:pt idx="43">
                  <c:v>313.91000000000003</c:v>
                </c:pt>
                <c:pt idx="44">
                  <c:v>313.91000000000003</c:v>
                </c:pt>
                <c:pt idx="45">
                  <c:v>313.91000000000003</c:v>
                </c:pt>
                <c:pt idx="46">
                  <c:v>127</c:v>
                </c:pt>
                <c:pt idx="47">
                  <c:v>202</c:v>
                </c:pt>
                <c:pt idx="48">
                  <c:v>99</c:v>
                </c:pt>
                <c:pt idx="49">
                  <c:v>163</c:v>
                </c:pt>
                <c:pt idx="50">
                  <c:v>126.24999999999999</c:v>
                </c:pt>
                <c:pt idx="51">
                  <c:v>126.24999999999999</c:v>
                </c:pt>
                <c:pt idx="52">
                  <c:v>126.24999999999999</c:v>
                </c:pt>
                <c:pt idx="53">
                  <c:v>43</c:v>
                </c:pt>
                <c:pt idx="54">
                  <c:v>110</c:v>
                </c:pt>
                <c:pt idx="55">
                  <c:v>332</c:v>
                </c:pt>
                <c:pt idx="56">
                  <c:v>484</c:v>
                </c:pt>
                <c:pt idx="57">
                  <c:v>182.5</c:v>
                </c:pt>
                <c:pt idx="58">
                  <c:v>182.5</c:v>
                </c:pt>
                <c:pt idx="59">
                  <c:v>182.5</c:v>
                </c:pt>
                <c:pt idx="60">
                  <c:v>182.5</c:v>
                </c:pt>
                <c:pt idx="61">
                  <c:v>51</c:v>
                </c:pt>
                <c:pt idx="62">
                  <c:v>41</c:v>
                </c:pt>
                <c:pt idx="63">
                  <c:v>75</c:v>
                </c:pt>
                <c:pt idx="64">
                  <c:v>46.34</c:v>
                </c:pt>
                <c:pt idx="65">
                  <c:v>46.34</c:v>
                </c:pt>
                <c:pt idx="66">
                  <c:v>46.34</c:v>
                </c:pt>
                <c:pt idx="67">
                  <c:v>35</c:v>
                </c:pt>
                <c:pt idx="68">
                  <c:v>63</c:v>
                </c:pt>
                <c:pt idx="69">
                  <c:v>49</c:v>
                </c:pt>
                <c:pt idx="70">
                  <c:v>39</c:v>
                </c:pt>
                <c:pt idx="71">
                  <c:v>50.309999999999988</c:v>
                </c:pt>
                <c:pt idx="72">
                  <c:v>50.309999999999988</c:v>
                </c:pt>
                <c:pt idx="73">
                  <c:v>50.309999999999988</c:v>
                </c:pt>
                <c:pt idx="74">
                  <c:v>74</c:v>
                </c:pt>
                <c:pt idx="75">
                  <c:v>49</c:v>
                </c:pt>
                <c:pt idx="76">
                  <c:v>56</c:v>
                </c:pt>
                <c:pt idx="77">
                  <c:v>38</c:v>
                </c:pt>
                <c:pt idx="78">
                  <c:v>90.63</c:v>
                </c:pt>
                <c:pt idx="79">
                  <c:v>90.63</c:v>
                </c:pt>
                <c:pt idx="80">
                  <c:v>90.63</c:v>
                </c:pt>
                <c:pt idx="81">
                  <c:v>388</c:v>
                </c:pt>
                <c:pt idx="82">
                  <c:v>87</c:v>
                </c:pt>
                <c:pt idx="83">
                  <c:v>60</c:v>
                </c:pt>
                <c:pt idx="84">
                  <c:v>153</c:v>
                </c:pt>
                <c:pt idx="85">
                  <c:v>68.66</c:v>
                </c:pt>
                <c:pt idx="86">
                  <c:v>68.66</c:v>
                </c:pt>
                <c:pt idx="87">
                  <c:v>68.66</c:v>
                </c:pt>
                <c:pt idx="88">
                  <c:v>63</c:v>
                </c:pt>
                <c:pt idx="89">
                  <c:v>144</c:v>
                </c:pt>
                <c:pt idx="90">
                  <c:v>79</c:v>
                </c:pt>
                <c:pt idx="91">
                  <c:v>70</c:v>
                </c:pt>
                <c:pt idx="92">
                  <c:v>174.32000000000002</c:v>
                </c:pt>
                <c:pt idx="93">
                  <c:v>174.32000000000002</c:v>
                </c:pt>
                <c:pt idx="94">
                  <c:v>174.32000000000002</c:v>
                </c:pt>
                <c:pt idx="95">
                  <c:v>223</c:v>
                </c:pt>
                <c:pt idx="96">
                  <c:v>50</c:v>
                </c:pt>
                <c:pt idx="97">
                  <c:v>153</c:v>
                </c:pt>
                <c:pt idx="98">
                  <c:v>0</c:v>
                </c:pt>
                <c:pt idx="99">
                  <c:v>57.260000000000005</c:v>
                </c:pt>
                <c:pt idx="100">
                  <c:v>57.260000000000005</c:v>
                </c:pt>
                <c:pt idx="101">
                  <c:v>57.260000000000005</c:v>
                </c:pt>
                <c:pt idx="102">
                  <c:v>8.25</c:v>
                </c:pt>
                <c:pt idx="103">
                  <c:v>138</c:v>
                </c:pt>
                <c:pt idx="104">
                  <c:v>29</c:v>
                </c:pt>
                <c:pt idx="105">
                  <c:v>44</c:v>
                </c:pt>
                <c:pt idx="106">
                  <c:v>61.66</c:v>
                </c:pt>
                <c:pt idx="107">
                  <c:v>61.66</c:v>
                </c:pt>
                <c:pt idx="108">
                  <c:v>61.66</c:v>
                </c:pt>
                <c:pt idx="109">
                  <c:v>39</c:v>
                </c:pt>
                <c:pt idx="110">
                  <c:v>66</c:v>
                </c:pt>
                <c:pt idx="111">
                  <c:v>15</c:v>
                </c:pt>
                <c:pt idx="112">
                  <c:v>25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52</c:v>
                </c:pt>
                <c:pt idx="118">
                  <c:v>14</c:v>
                </c:pt>
                <c:pt idx="119">
                  <c:v>21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3</c:v>
                </c:pt>
                <c:pt idx="125">
                  <c:v>9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19</c:v>
                </c:pt>
                <c:pt idx="131">
                  <c:v>24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13'!$A$9:$A$151</c:f>
              <c:numCache>
                <c:formatCode>m/d;@</c:formatCode>
                <c:ptCount val="143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  <c:pt idx="124">
                  <c:v>40427</c:v>
                </c:pt>
                <c:pt idx="125">
                  <c:v>40428</c:v>
                </c:pt>
                <c:pt idx="126">
                  <c:v>40429</c:v>
                </c:pt>
                <c:pt idx="127">
                  <c:v>40430</c:v>
                </c:pt>
                <c:pt idx="128">
                  <c:v>40431</c:v>
                </c:pt>
                <c:pt idx="129">
                  <c:v>40432</c:v>
                </c:pt>
                <c:pt idx="130">
                  <c:v>40433</c:v>
                </c:pt>
                <c:pt idx="131">
                  <c:v>40434</c:v>
                </c:pt>
                <c:pt idx="132">
                  <c:v>40435</c:v>
                </c:pt>
                <c:pt idx="133">
                  <c:v>40436</c:v>
                </c:pt>
                <c:pt idx="134">
                  <c:v>40437</c:v>
                </c:pt>
                <c:pt idx="135">
                  <c:v>40438</c:v>
                </c:pt>
                <c:pt idx="136">
                  <c:v>40439</c:v>
                </c:pt>
                <c:pt idx="137">
                  <c:v>40440</c:v>
                </c:pt>
                <c:pt idx="138">
                  <c:v>40441</c:v>
                </c:pt>
                <c:pt idx="139">
                  <c:v>40442</c:v>
                </c:pt>
                <c:pt idx="140">
                  <c:v>40443</c:v>
                </c:pt>
                <c:pt idx="141">
                  <c:v>40444</c:v>
                </c:pt>
                <c:pt idx="142">
                  <c:v>40445</c:v>
                </c:pt>
              </c:numCache>
            </c:numRef>
          </c:cat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92672"/>
        <c:axId val="136132096"/>
      </c:lineChart>
      <c:dateAx>
        <c:axId val="13609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3052164261933465"/>
              <c:y val="0.94616639477977149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1320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13209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464926590538336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9267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847946725866426"/>
          <c:y val="5.8727569331158413E-2"/>
          <c:w val="0.29633740288568688"/>
          <c:h val="3.91517128874423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2202 34 1/2 Avenue South Trap (#14) vs. City Trap Average</a:t>
            </a:r>
          </a:p>
        </c:rich>
      </c:tx>
      <c:layout>
        <c:manualLayout>
          <c:xMode val="edge"/>
          <c:yMode val="edge"/>
          <c:x val="0.2508324084350721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14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14'!$A$9:$A$132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14'!$T$9:$T$132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4.2</c:v>
                </c:pt>
                <c:pt idx="16">
                  <c:v>4.2</c:v>
                </c:pt>
                <c:pt idx="17">
                  <c:v>4.2</c:v>
                </c:pt>
                <c:pt idx="18">
                  <c:v>4.2</c:v>
                </c:pt>
                <c:pt idx="19">
                  <c:v>4.2</c:v>
                </c:pt>
                <c:pt idx="20">
                  <c:v>5</c:v>
                </c:pt>
                <c:pt idx="21">
                  <c:v>16</c:v>
                </c:pt>
                <c:pt idx="22">
                  <c:v>39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3</c:v>
                </c:pt>
                <c:pt idx="29">
                  <c:v>7</c:v>
                </c:pt>
                <c:pt idx="30">
                  <c:v>2</c:v>
                </c:pt>
                <c:pt idx="31">
                  <c:v>8.66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10.99</c:v>
                </c:pt>
                <c:pt idx="39">
                  <c:v>10.99</c:v>
                </c:pt>
                <c:pt idx="40">
                  <c:v>10.99</c:v>
                </c:pt>
                <c:pt idx="41">
                  <c:v>65</c:v>
                </c:pt>
                <c:pt idx="42">
                  <c:v>79</c:v>
                </c:pt>
                <c:pt idx="43">
                  <c:v>30</c:v>
                </c:pt>
                <c:pt idx="44">
                  <c:v>4</c:v>
                </c:pt>
                <c:pt idx="45">
                  <c:v>21.659999999999997</c:v>
                </c:pt>
                <c:pt idx="46">
                  <c:v>21.659999999999997</c:v>
                </c:pt>
                <c:pt idx="47">
                  <c:v>21.659999999999997</c:v>
                </c:pt>
                <c:pt idx="48">
                  <c:v>16</c:v>
                </c:pt>
                <c:pt idx="49">
                  <c:v>23</c:v>
                </c:pt>
                <c:pt idx="50">
                  <c:v>41</c:v>
                </c:pt>
                <c:pt idx="51">
                  <c:v>29</c:v>
                </c:pt>
                <c:pt idx="52">
                  <c:v>17.959999999999997</c:v>
                </c:pt>
                <c:pt idx="53">
                  <c:v>17.959999999999997</c:v>
                </c:pt>
                <c:pt idx="54">
                  <c:v>17.959999999999997</c:v>
                </c:pt>
                <c:pt idx="55">
                  <c:v>8</c:v>
                </c:pt>
                <c:pt idx="56">
                  <c:v>10</c:v>
                </c:pt>
                <c:pt idx="57">
                  <c:v>23</c:v>
                </c:pt>
                <c:pt idx="58">
                  <c:v>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32</c:v>
                </c:pt>
                <c:pt idx="64">
                  <c:v>29</c:v>
                </c:pt>
                <c:pt idx="65">
                  <c:v>31</c:v>
                </c:pt>
                <c:pt idx="66">
                  <c:v>12.33</c:v>
                </c:pt>
                <c:pt idx="67">
                  <c:v>12.33</c:v>
                </c:pt>
                <c:pt idx="68">
                  <c:v>12.33</c:v>
                </c:pt>
                <c:pt idx="69">
                  <c:v>0</c:v>
                </c:pt>
                <c:pt idx="70">
                  <c:v>4</c:v>
                </c:pt>
                <c:pt idx="71">
                  <c:v>8</c:v>
                </c:pt>
                <c:pt idx="72">
                  <c:v>24</c:v>
                </c:pt>
                <c:pt idx="73">
                  <c:v>24.31</c:v>
                </c:pt>
                <c:pt idx="74">
                  <c:v>24.31</c:v>
                </c:pt>
                <c:pt idx="75">
                  <c:v>24.31</c:v>
                </c:pt>
                <c:pt idx="76">
                  <c:v>25</c:v>
                </c:pt>
                <c:pt idx="77">
                  <c:v>43</c:v>
                </c:pt>
                <c:pt idx="78">
                  <c:v>39</c:v>
                </c:pt>
                <c:pt idx="79">
                  <c:v>3</c:v>
                </c:pt>
                <c:pt idx="80">
                  <c:v>35.619999999999997</c:v>
                </c:pt>
                <c:pt idx="81">
                  <c:v>35.619999999999997</c:v>
                </c:pt>
                <c:pt idx="82">
                  <c:v>35.619999999999997</c:v>
                </c:pt>
                <c:pt idx="83">
                  <c:v>41</c:v>
                </c:pt>
                <c:pt idx="84">
                  <c:v>1</c:v>
                </c:pt>
                <c:pt idx="85">
                  <c:v>96</c:v>
                </c:pt>
                <c:pt idx="86">
                  <c:v>28</c:v>
                </c:pt>
                <c:pt idx="87">
                  <c:v>26.98</c:v>
                </c:pt>
                <c:pt idx="88">
                  <c:v>26.98</c:v>
                </c:pt>
                <c:pt idx="89">
                  <c:v>26.98</c:v>
                </c:pt>
                <c:pt idx="90">
                  <c:v>24</c:v>
                </c:pt>
                <c:pt idx="91">
                  <c:v>37</c:v>
                </c:pt>
                <c:pt idx="92">
                  <c:v>17</c:v>
                </c:pt>
                <c:pt idx="93">
                  <c:v>49</c:v>
                </c:pt>
                <c:pt idx="94">
                  <c:v>81.259999999999991</c:v>
                </c:pt>
                <c:pt idx="95">
                  <c:v>81.259999999999991</c:v>
                </c:pt>
                <c:pt idx="96">
                  <c:v>81.259999999999991</c:v>
                </c:pt>
                <c:pt idx="97">
                  <c:v>79</c:v>
                </c:pt>
                <c:pt idx="98">
                  <c:v>33</c:v>
                </c:pt>
                <c:pt idx="99">
                  <c:v>35</c:v>
                </c:pt>
                <c:pt idx="100">
                  <c:v>29</c:v>
                </c:pt>
                <c:pt idx="101">
                  <c:v>32.25</c:v>
                </c:pt>
                <c:pt idx="102">
                  <c:v>32.25</c:v>
                </c:pt>
                <c:pt idx="103">
                  <c:v>32.25</c:v>
                </c:pt>
                <c:pt idx="104">
                  <c:v>32.25</c:v>
                </c:pt>
                <c:pt idx="105">
                  <c:v>26</c:v>
                </c:pt>
                <c:pt idx="106">
                  <c:v>32</c:v>
                </c:pt>
                <c:pt idx="107">
                  <c:v>17</c:v>
                </c:pt>
                <c:pt idx="108">
                  <c:v>31.33</c:v>
                </c:pt>
                <c:pt idx="109">
                  <c:v>31.33</c:v>
                </c:pt>
                <c:pt idx="110">
                  <c:v>31.33</c:v>
                </c:pt>
                <c:pt idx="111">
                  <c:v>14</c:v>
                </c:pt>
                <c:pt idx="112">
                  <c:v>80</c:v>
                </c:pt>
                <c:pt idx="113">
                  <c:v>17</c:v>
                </c:pt>
                <c:pt idx="114">
                  <c:v>10</c:v>
                </c:pt>
                <c:pt idx="115">
                  <c:v>60.589999999999996</c:v>
                </c:pt>
                <c:pt idx="116">
                  <c:v>60.589999999999996</c:v>
                </c:pt>
                <c:pt idx="117">
                  <c:v>60.589999999999996</c:v>
                </c:pt>
                <c:pt idx="118">
                  <c:v>0</c:v>
                </c:pt>
                <c:pt idx="119">
                  <c:v>0</c:v>
                </c:pt>
                <c:pt idx="120">
                  <c:v>22</c:v>
                </c:pt>
                <c:pt idx="121">
                  <c:v>5</c:v>
                </c:pt>
                <c:pt idx="122">
                  <c:v>6.25</c:v>
                </c:pt>
                <c:pt idx="123">
                  <c:v>6.25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183168"/>
        <c:axId val="129410176"/>
      </c:lineChart>
      <c:dateAx>
        <c:axId val="13618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4101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941017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8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18316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849056603773582"/>
          <c:y val="5.8727569331158413E-2"/>
          <c:w val="0.29633740288568688"/>
          <c:h val="3.9151712887442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Osgood Golf Course Trap (#15) vs. City Trap Average</a:t>
            </a:r>
          </a:p>
        </c:rich>
      </c:tx>
      <c:layout>
        <c:manualLayout>
          <c:xMode val="edge"/>
          <c:yMode val="edge"/>
          <c:x val="0.2730299667036938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1675915649284678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15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15'!$A$9:$A$132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</c:v>
                </c:pt>
                <c:pt idx="21">
                  <c:v>4</c:v>
                </c:pt>
                <c:pt idx="22">
                  <c:v>20</c:v>
                </c:pt>
                <c:pt idx="23">
                  <c:v>0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10.5</c:v>
                </c:pt>
                <c:pt idx="28">
                  <c:v>0</c:v>
                </c:pt>
                <c:pt idx="29">
                  <c:v>16</c:v>
                </c:pt>
                <c:pt idx="30">
                  <c:v>9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51</c:v>
                </c:pt>
                <c:pt idx="35">
                  <c:v>0</c:v>
                </c:pt>
                <c:pt idx="36">
                  <c:v>49</c:v>
                </c:pt>
                <c:pt idx="37">
                  <c:v>1</c:v>
                </c:pt>
                <c:pt idx="38">
                  <c:v>0</c:v>
                </c:pt>
                <c:pt idx="39">
                  <c:v>15.33</c:v>
                </c:pt>
                <c:pt idx="40">
                  <c:v>15.33</c:v>
                </c:pt>
                <c:pt idx="41">
                  <c:v>11</c:v>
                </c:pt>
                <c:pt idx="42">
                  <c:v>29</c:v>
                </c:pt>
                <c:pt idx="43">
                  <c:v>0</c:v>
                </c:pt>
                <c:pt idx="44">
                  <c:v>2</c:v>
                </c:pt>
                <c:pt idx="45">
                  <c:v>6.66</c:v>
                </c:pt>
                <c:pt idx="46">
                  <c:v>6.66</c:v>
                </c:pt>
                <c:pt idx="47">
                  <c:v>6.66</c:v>
                </c:pt>
                <c:pt idx="48">
                  <c:v>19</c:v>
                </c:pt>
                <c:pt idx="49">
                  <c:v>38</c:v>
                </c:pt>
                <c:pt idx="50">
                  <c:v>5</c:v>
                </c:pt>
                <c:pt idx="51">
                  <c:v>2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6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22</c:v>
                </c:pt>
                <c:pt idx="64">
                  <c:v>12</c:v>
                </c:pt>
                <c:pt idx="65">
                  <c:v>13</c:v>
                </c:pt>
                <c:pt idx="66">
                  <c:v>15.33</c:v>
                </c:pt>
                <c:pt idx="67">
                  <c:v>15.33</c:v>
                </c:pt>
                <c:pt idx="68">
                  <c:v>15.33</c:v>
                </c:pt>
                <c:pt idx="69">
                  <c:v>6</c:v>
                </c:pt>
                <c:pt idx="70">
                  <c:v>1</c:v>
                </c:pt>
                <c:pt idx="71">
                  <c:v>1</c:v>
                </c:pt>
                <c:pt idx="72">
                  <c:v>5</c:v>
                </c:pt>
                <c:pt idx="73">
                  <c:v>31.659999999999997</c:v>
                </c:pt>
                <c:pt idx="74">
                  <c:v>31.659999999999997</c:v>
                </c:pt>
                <c:pt idx="75">
                  <c:v>31.659999999999997</c:v>
                </c:pt>
                <c:pt idx="76">
                  <c:v>51</c:v>
                </c:pt>
                <c:pt idx="77">
                  <c:v>41</c:v>
                </c:pt>
                <c:pt idx="78">
                  <c:v>8</c:v>
                </c:pt>
                <c:pt idx="79">
                  <c:v>9</c:v>
                </c:pt>
                <c:pt idx="80">
                  <c:v>8.64</c:v>
                </c:pt>
                <c:pt idx="81">
                  <c:v>8.64</c:v>
                </c:pt>
                <c:pt idx="82">
                  <c:v>8.64</c:v>
                </c:pt>
                <c:pt idx="83">
                  <c:v>32</c:v>
                </c:pt>
                <c:pt idx="84">
                  <c:v>0</c:v>
                </c:pt>
                <c:pt idx="85">
                  <c:v>33</c:v>
                </c:pt>
                <c:pt idx="86">
                  <c:v>14</c:v>
                </c:pt>
                <c:pt idx="87">
                  <c:v>27.32</c:v>
                </c:pt>
                <c:pt idx="88">
                  <c:v>27.32</c:v>
                </c:pt>
                <c:pt idx="89">
                  <c:v>27.32</c:v>
                </c:pt>
                <c:pt idx="90">
                  <c:v>60</c:v>
                </c:pt>
                <c:pt idx="91">
                  <c:v>78</c:v>
                </c:pt>
                <c:pt idx="92">
                  <c:v>3</c:v>
                </c:pt>
                <c:pt idx="93">
                  <c:v>16</c:v>
                </c:pt>
                <c:pt idx="94">
                  <c:v>83.22999999999999</c:v>
                </c:pt>
                <c:pt idx="95">
                  <c:v>83.22999999999999</c:v>
                </c:pt>
                <c:pt idx="96">
                  <c:v>83.22999999999999</c:v>
                </c:pt>
                <c:pt idx="97">
                  <c:v>94</c:v>
                </c:pt>
                <c:pt idx="98">
                  <c:v>21</c:v>
                </c:pt>
                <c:pt idx="99">
                  <c:v>39</c:v>
                </c:pt>
                <c:pt idx="100">
                  <c:v>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12</c:v>
                </c:pt>
                <c:pt idx="107">
                  <c:v>35</c:v>
                </c:pt>
                <c:pt idx="108">
                  <c:v>8.67</c:v>
                </c:pt>
                <c:pt idx="109">
                  <c:v>8.67</c:v>
                </c:pt>
                <c:pt idx="110">
                  <c:v>8.67</c:v>
                </c:pt>
                <c:pt idx="111">
                  <c:v>6</c:v>
                </c:pt>
                <c:pt idx="112">
                  <c:v>23</c:v>
                </c:pt>
                <c:pt idx="113">
                  <c:v>12</c:v>
                </c:pt>
                <c:pt idx="114">
                  <c:v>9</c:v>
                </c:pt>
                <c:pt idx="115">
                  <c:v>46.609999999999985</c:v>
                </c:pt>
                <c:pt idx="116">
                  <c:v>46.609999999999985</c:v>
                </c:pt>
                <c:pt idx="117">
                  <c:v>46.609999999999985</c:v>
                </c:pt>
                <c:pt idx="118">
                  <c:v>6</c:v>
                </c:pt>
                <c:pt idx="119">
                  <c:v>16</c:v>
                </c:pt>
                <c:pt idx="120">
                  <c:v>4</c:v>
                </c:pt>
                <c:pt idx="121">
                  <c:v>2</c:v>
                </c:pt>
                <c:pt idx="122">
                  <c:v>1.75</c:v>
                </c:pt>
                <c:pt idx="123">
                  <c:v>1.75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15776"/>
        <c:axId val="135922432"/>
      </c:lineChart>
      <c:dateAx>
        <c:axId val="13591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92243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592243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9157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674"/>
          <c:y val="6.1990212071778177E-2"/>
          <c:w val="0.29633740288568688"/>
          <c:h val="3.91517128874428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1529 55th Ave. S Trap (#16) vs. City Trap Average</a:t>
            </a:r>
          </a:p>
        </c:rich>
      </c:tx>
      <c:layout>
        <c:manualLayout>
          <c:xMode val="edge"/>
          <c:yMode val="edge"/>
          <c:x val="0.2907880133185353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22"/>
        </c:manualLayout>
      </c:layout>
      <c:lineChart>
        <c:grouping val="standard"/>
        <c:varyColors val="0"/>
        <c:ser>
          <c:idx val="0"/>
          <c:order val="0"/>
          <c:tx>
            <c:v>Trap 16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16'!$A$9:$A$132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16'!$T$9:$T$133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</c:v>
                </c:pt>
                <c:pt idx="21">
                  <c:v>7</c:v>
                </c:pt>
                <c:pt idx="22">
                  <c:v>9</c:v>
                </c:pt>
                <c:pt idx="23">
                  <c:v>4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0</c:v>
                </c:pt>
                <c:pt idx="29">
                  <c:v>2</c:v>
                </c:pt>
                <c:pt idx="30">
                  <c:v>3</c:v>
                </c:pt>
                <c:pt idx="31">
                  <c:v>1.67</c:v>
                </c:pt>
                <c:pt idx="32">
                  <c:v>1.67</c:v>
                </c:pt>
                <c:pt idx="33">
                  <c:v>1.67</c:v>
                </c:pt>
                <c:pt idx="34">
                  <c:v>11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4.33</c:v>
                </c:pt>
                <c:pt idx="39">
                  <c:v>4.33</c:v>
                </c:pt>
                <c:pt idx="40">
                  <c:v>4.33</c:v>
                </c:pt>
                <c:pt idx="41">
                  <c:v>5</c:v>
                </c:pt>
                <c:pt idx="42">
                  <c:v>9</c:v>
                </c:pt>
                <c:pt idx="43">
                  <c:v>1</c:v>
                </c:pt>
                <c:pt idx="44">
                  <c:v>0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5</c:v>
                </c:pt>
                <c:pt idx="49">
                  <c:v>8</c:v>
                </c:pt>
                <c:pt idx="50">
                  <c:v>2</c:v>
                </c:pt>
                <c:pt idx="51">
                  <c:v>3</c:v>
                </c:pt>
                <c:pt idx="52">
                  <c:v>3.6500000000000004</c:v>
                </c:pt>
                <c:pt idx="53">
                  <c:v>3.6500000000000004</c:v>
                </c:pt>
                <c:pt idx="54">
                  <c:v>3.6500000000000004</c:v>
                </c:pt>
                <c:pt idx="55">
                  <c:v>1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3.6500000000000004</c:v>
                </c:pt>
                <c:pt idx="67">
                  <c:v>3.6500000000000004</c:v>
                </c:pt>
                <c:pt idx="68">
                  <c:v>3.6500000000000004</c:v>
                </c:pt>
                <c:pt idx="69">
                  <c:v>3</c:v>
                </c:pt>
                <c:pt idx="70">
                  <c:v>2</c:v>
                </c:pt>
                <c:pt idx="71">
                  <c:v>8</c:v>
                </c:pt>
                <c:pt idx="72">
                  <c:v>5</c:v>
                </c:pt>
                <c:pt idx="73">
                  <c:v>9.98</c:v>
                </c:pt>
                <c:pt idx="74">
                  <c:v>9.98</c:v>
                </c:pt>
                <c:pt idx="75">
                  <c:v>9.98</c:v>
                </c:pt>
                <c:pt idx="76">
                  <c:v>22</c:v>
                </c:pt>
                <c:pt idx="77">
                  <c:v>1</c:v>
                </c:pt>
                <c:pt idx="78">
                  <c:v>40</c:v>
                </c:pt>
                <c:pt idx="79">
                  <c:v>1</c:v>
                </c:pt>
                <c:pt idx="80">
                  <c:v>3.3100000000000005</c:v>
                </c:pt>
                <c:pt idx="81">
                  <c:v>3.3100000000000005</c:v>
                </c:pt>
                <c:pt idx="82">
                  <c:v>3.3100000000000005</c:v>
                </c:pt>
                <c:pt idx="83">
                  <c:v>6</c:v>
                </c:pt>
                <c:pt idx="84">
                  <c:v>8</c:v>
                </c:pt>
                <c:pt idx="85">
                  <c:v>9</c:v>
                </c:pt>
                <c:pt idx="86">
                  <c:v>36</c:v>
                </c:pt>
                <c:pt idx="87">
                  <c:v>3.65</c:v>
                </c:pt>
                <c:pt idx="88">
                  <c:v>3.65</c:v>
                </c:pt>
                <c:pt idx="89">
                  <c:v>3.65</c:v>
                </c:pt>
                <c:pt idx="90">
                  <c:v>5</c:v>
                </c:pt>
                <c:pt idx="91">
                  <c:v>3</c:v>
                </c:pt>
                <c:pt idx="92">
                  <c:v>2</c:v>
                </c:pt>
                <c:pt idx="93">
                  <c:v>5</c:v>
                </c:pt>
                <c:pt idx="94">
                  <c:v>12.32</c:v>
                </c:pt>
                <c:pt idx="95">
                  <c:v>12.32</c:v>
                </c:pt>
                <c:pt idx="96">
                  <c:v>12.32</c:v>
                </c:pt>
                <c:pt idx="97">
                  <c:v>31</c:v>
                </c:pt>
                <c:pt idx="98">
                  <c:v>0</c:v>
                </c:pt>
                <c:pt idx="99">
                  <c:v>16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7</c:v>
                </c:pt>
                <c:pt idx="107">
                  <c:v>6</c:v>
                </c:pt>
                <c:pt idx="108">
                  <c:v>5.66</c:v>
                </c:pt>
                <c:pt idx="109">
                  <c:v>5.66</c:v>
                </c:pt>
                <c:pt idx="110">
                  <c:v>5.66</c:v>
                </c:pt>
                <c:pt idx="111">
                  <c:v>10</c:v>
                </c:pt>
                <c:pt idx="112">
                  <c:v>13</c:v>
                </c:pt>
                <c:pt idx="113">
                  <c:v>3</c:v>
                </c:pt>
                <c:pt idx="114">
                  <c:v>2</c:v>
                </c:pt>
                <c:pt idx="115">
                  <c:v>13.92</c:v>
                </c:pt>
                <c:pt idx="116">
                  <c:v>13.92</c:v>
                </c:pt>
                <c:pt idx="117">
                  <c:v>13.92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0</c:v>
                </c:pt>
                <c:pt idx="122">
                  <c:v>1.25</c:v>
                </c:pt>
                <c:pt idx="123">
                  <c:v>1.25</c:v>
                </c:pt>
                <c:pt idx="124">
                  <c:v>1.25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30176"/>
        <c:axId val="136545024"/>
      </c:lineChart>
      <c:dateAx>
        <c:axId val="13653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54502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54502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5301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517203107659783"/>
          <c:y val="9.2985318107667747E-2"/>
          <c:w val="0.29633740288568688"/>
          <c:h val="3.91517128874428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1523 4th Avenue South Trap (#17) vs. City Trap Average</a:t>
            </a:r>
          </a:p>
        </c:rich>
      </c:tx>
      <c:layout>
        <c:manualLayout>
          <c:xMode val="edge"/>
          <c:yMode val="edge"/>
          <c:x val="0.26193118756936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17'!$A$9:$A$132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17'!$T$9:$T$140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7</c:v>
                </c:pt>
                <c:pt idx="23">
                  <c:v>1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0</c:v>
                </c:pt>
                <c:pt idx="29">
                  <c:v>3</c:v>
                </c:pt>
                <c:pt idx="30">
                  <c:v>2</c:v>
                </c:pt>
                <c:pt idx="31">
                  <c:v>2.66</c:v>
                </c:pt>
                <c:pt idx="32">
                  <c:v>2.66</c:v>
                </c:pt>
                <c:pt idx="33">
                  <c:v>2.66</c:v>
                </c:pt>
                <c:pt idx="34">
                  <c:v>24</c:v>
                </c:pt>
                <c:pt idx="35">
                  <c:v>7</c:v>
                </c:pt>
                <c:pt idx="36">
                  <c:v>21</c:v>
                </c:pt>
                <c:pt idx="37">
                  <c:v>0</c:v>
                </c:pt>
                <c:pt idx="38">
                  <c:v>24.319999999999997</c:v>
                </c:pt>
                <c:pt idx="39">
                  <c:v>24.319999999999997</c:v>
                </c:pt>
                <c:pt idx="40">
                  <c:v>24.319999999999997</c:v>
                </c:pt>
                <c:pt idx="41">
                  <c:v>29</c:v>
                </c:pt>
                <c:pt idx="42">
                  <c:v>16</c:v>
                </c:pt>
                <c:pt idx="43">
                  <c:v>3</c:v>
                </c:pt>
                <c:pt idx="44">
                  <c:v>0</c:v>
                </c:pt>
                <c:pt idx="45">
                  <c:v>13.32</c:v>
                </c:pt>
                <c:pt idx="46">
                  <c:v>13.32</c:v>
                </c:pt>
                <c:pt idx="47">
                  <c:v>13.32</c:v>
                </c:pt>
                <c:pt idx="48">
                  <c:v>27</c:v>
                </c:pt>
                <c:pt idx="49">
                  <c:v>19</c:v>
                </c:pt>
                <c:pt idx="50">
                  <c:v>11</c:v>
                </c:pt>
                <c:pt idx="51">
                  <c:v>8</c:v>
                </c:pt>
                <c:pt idx="52">
                  <c:v>7.66</c:v>
                </c:pt>
                <c:pt idx="53">
                  <c:v>7.66</c:v>
                </c:pt>
                <c:pt idx="54">
                  <c:v>7.66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8.75</c:v>
                </c:pt>
                <c:pt idx="60">
                  <c:v>8.75</c:v>
                </c:pt>
                <c:pt idx="61">
                  <c:v>8.75</c:v>
                </c:pt>
                <c:pt idx="62">
                  <c:v>8.75</c:v>
                </c:pt>
                <c:pt idx="63">
                  <c:v>7</c:v>
                </c:pt>
                <c:pt idx="64">
                  <c:v>7</c:v>
                </c:pt>
                <c:pt idx="65">
                  <c:v>6</c:v>
                </c:pt>
                <c:pt idx="66">
                  <c:v>7.33</c:v>
                </c:pt>
                <c:pt idx="67">
                  <c:v>7.33</c:v>
                </c:pt>
                <c:pt idx="68">
                  <c:v>7.33</c:v>
                </c:pt>
                <c:pt idx="69">
                  <c:v>6</c:v>
                </c:pt>
                <c:pt idx="70">
                  <c:v>2</c:v>
                </c:pt>
                <c:pt idx="71">
                  <c:v>9</c:v>
                </c:pt>
                <c:pt idx="72">
                  <c:v>7</c:v>
                </c:pt>
                <c:pt idx="73">
                  <c:v>11.66</c:v>
                </c:pt>
                <c:pt idx="74">
                  <c:v>11.66</c:v>
                </c:pt>
                <c:pt idx="75">
                  <c:v>11.66</c:v>
                </c:pt>
                <c:pt idx="76">
                  <c:v>14</c:v>
                </c:pt>
                <c:pt idx="77">
                  <c:v>10</c:v>
                </c:pt>
                <c:pt idx="78">
                  <c:v>15</c:v>
                </c:pt>
                <c:pt idx="79">
                  <c:v>14</c:v>
                </c:pt>
                <c:pt idx="80">
                  <c:v>11.96</c:v>
                </c:pt>
                <c:pt idx="81">
                  <c:v>11.96</c:v>
                </c:pt>
                <c:pt idx="82">
                  <c:v>11.96</c:v>
                </c:pt>
                <c:pt idx="83">
                  <c:v>17</c:v>
                </c:pt>
                <c:pt idx="84">
                  <c:v>16</c:v>
                </c:pt>
                <c:pt idx="85">
                  <c:v>26</c:v>
                </c:pt>
                <c:pt idx="86">
                  <c:v>1</c:v>
                </c:pt>
                <c:pt idx="87">
                  <c:v>5.98</c:v>
                </c:pt>
                <c:pt idx="88">
                  <c:v>5.98</c:v>
                </c:pt>
                <c:pt idx="89">
                  <c:v>5.98</c:v>
                </c:pt>
                <c:pt idx="90">
                  <c:v>8</c:v>
                </c:pt>
                <c:pt idx="91">
                  <c:v>10</c:v>
                </c:pt>
                <c:pt idx="92">
                  <c:v>8</c:v>
                </c:pt>
                <c:pt idx="93">
                  <c:v>15</c:v>
                </c:pt>
                <c:pt idx="94">
                  <c:v>13.98</c:v>
                </c:pt>
                <c:pt idx="95">
                  <c:v>13.98</c:v>
                </c:pt>
                <c:pt idx="96">
                  <c:v>13.98</c:v>
                </c:pt>
                <c:pt idx="97">
                  <c:v>14</c:v>
                </c:pt>
                <c:pt idx="98">
                  <c:v>9</c:v>
                </c:pt>
                <c:pt idx="99">
                  <c:v>11</c:v>
                </c:pt>
                <c:pt idx="100">
                  <c:v>3</c:v>
                </c:pt>
                <c:pt idx="101">
                  <c:v>9.75</c:v>
                </c:pt>
                <c:pt idx="102">
                  <c:v>9.75</c:v>
                </c:pt>
                <c:pt idx="103">
                  <c:v>9.75</c:v>
                </c:pt>
                <c:pt idx="104">
                  <c:v>9.75</c:v>
                </c:pt>
                <c:pt idx="105">
                  <c:v>12</c:v>
                </c:pt>
                <c:pt idx="106">
                  <c:v>16</c:v>
                </c:pt>
                <c:pt idx="107">
                  <c:v>28</c:v>
                </c:pt>
                <c:pt idx="108">
                  <c:v>5.66</c:v>
                </c:pt>
                <c:pt idx="109">
                  <c:v>5.66</c:v>
                </c:pt>
                <c:pt idx="110">
                  <c:v>5.66</c:v>
                </c:pt>
                <c:pt idx="111">
                  <c:v>13</c:v>
                </c:pt>
                <c:pt idx="112">
                  <c:v>13</c:v>
                </c:pt>
                <c:pt idx="113">
                  <c:v>2</c:v>
                </c:pt>
                <c:pt idx="114">
                  <c:v>2</c:v>
                </c:pt>
                <c:pt idx="115">
                  <c:v>0</c:v>
                </c:pt>
                <c:pt idx="116">
                  <c:v>10</c:v>
                </c:pt>
                <c:pt idx="117">
                  <c:v>10</c:v>
                </c:pt>
                <c:pt idx="118">
                  <c:v>8</c:v>
                </c:pt>
                <c:pt idx="119">
                  <c:v>14</c:v>
                </c:pt>
                <c:pt idx="120">
                  <c:v>1</c:v>
                </c:pt>
                <c:pt idx="121">
                  <c:v>0</c:v>
                </c:pt>
                <c:pt idx="122">
                  <c:v>1.25</c:v>
                </c:pt>
                <c:pt idx="123">
                  <c:v>1.25</c:v>
                </c:pt>
                <c:pt idx="124">
                  <c:v>1.25</c:v>
                </c:pt>
                <c:pt idx="125">
                  <c:v>1.25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6.99</c:v>
                </c:pt>
                <c:pt idx="130">
                  <c:v>6.99</c:v>
                </c:pt>
                <c:pt idx="131">
                  <c:v>6.99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607616"/>
        <c:axId val="137712000"/>
      </c:lineChart>
      <c:dateAx>
        <c:axId val="13660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1200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71200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60761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625971143174252"/>
          <c:y val="7.3409461663947823E-2"/>
          <c:w val="0.29633740288568688"/>
          <c:h val="3.915171288744350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453 20th Avenue E Trap (#18) vs. City Trap Average</a:t>
            </a:r>
          </a:p>
        </c:rich>
      </c:tx>
      <c:layout>
        <c:manualLayout>
          <c:xMode val="edge"/>
          <c:yMode val="edge"/>
          <c:x val="0.2819089900110988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376835236543794"/>
          <c:w val="0.90677025527192012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18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18'!$A$9:$A$132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18'!$T$9:$T$132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7.8000000000000007</c:v>
                </c:pt>
                <c:pt idx="16">
                  <c:v>7.8000000000000007</c:v>
                </c:pt>
                <c:pt idx="17">
                  <c:v>7.8000000000000007</c:v>
                </c:pt>
                <c:pt idx="18">
                  <c:v>7.8000000000000007</c:v>
                </c:pt>
                <c:pt idx="19">
                  <c:v>7.8000000000000007</c:v>
                </c:pt>
                <c:pt idx="20">
                  <c:v>22</c:v>
                </c:pt>
                <c:pt idx="21">
                  <c:v>51</c:v>
                </c:pt>
                <c:pt idx="22">
                  <c:v>81</c:v>
                </c:pt>
                <c:pt idx="23">
                  <c:v>164</c:v>
                </c:pt>
                <c:pt idx="24">
                  <c:v>165</c:v>
                </c:pt>
                <c:pt idx="25">
                  <c:v>165</c:v>
                </c:pt>
                <c:pt idx="26">
                  <c:v>165</c:v>
                </c:pt>
                <c:pt idx="27">
                  <c:v>165</c:v>
                </c:pt>
                <c:pt idx="28">
                  <c:v>17</c:v>
                </c:pt>
                <c:pt idx="29">
                  <c:v>51</c:v>
                </c:pt>
                <c:pt idx="30">
                  <c:v>16</c:v>
                </c:pt>
                <c:pt idx="31">
                  <c:v>74.010000000000005</c:v>
                </c:pt>
                <c:pt idx="32">
                  <c:v>74.010000000000005</c:v>
                </c:pt>
                <c:pt idx="33">
                  <c:v>74.010000000000005</c:v>
                </c:pt>
                <c:pt idx="34">
                  <c:v>51</c:v>
                </c:pt>
                <c:pt idx="35">
                  <c:v>57</c:v>
                </c:pt>
                <c:pt idx="36">
                  <c:v>55</c:v>
                </c:pt>
                <c:pt idx="37">
                  <c:v>6</c:v>
                </c:pt>
                <c:pt idx="38">
                  <c:v>32.989999999999995</c:v>
                </c:pt>
                <c:pt idx="39">
                  <c:v>32.989999999999995</c:v>
                </c:pt>
                <c:pt idx="40">
                  <c:v>32.989999999999995</c:v>
                </c:pt>
                <c:pt idx="41">
                  <c:v>402</c:v>
                </c:pt>
                <c:pt idx="42">
                  <c:v>288</c:v>
                </c:pt>
                <c:pt idx="43">
                  <c:v>740</c:v>
                </c:pt>
                <c:pt idx="44">
                  <c:v>490</c:v>
                </c:pt>
                <c:pt idx="45">
                  <c:v>440</c:v>
                </c:pt>
                <c:pt idx="46">
                  <c:v>440</c:v>
                </c:pt>
                <c:pt idx="47">
                  <c:v>440</c:v>
                </c:pt>
                <c:pt idx="48">
                  <c:v>181</c:v>
                </c:pt>
                <c:pt idx="49">
                  <c:v>266</c:v>
                </c:pt>
                <c:pt idx="50">
                  <c:v>180</c:v>
                </c:pt>
                <c:pt idx="51">
                  <c:v>285</c:v>
                </c:pt>
                <c:pt idx="52">
                  <c:v>143.31</c:v>
                </c:pt>
                <c:pt idx="53">
                  <c:v>143.31</c:v>
                </c:pt>
                <c:pt idx="54">
                  <c:v>143.31</c:v>
                </c:pt>
                <c:pt idx="55">
                  <c:v>54</c:v>
                </c:pt>
                <c:pt idx="56">
                  <c:v>0</c:v>
                </c:pt>
                <c:pt idx="57">
                  <c:v>760</c:v>
                </c:pt>
                <c:pt idx="58">
                  <c:v>345</c:v>
                </c:pt>
                <c:pt idx="59">
                  <c:v>268.75</c:v>
                </c:pt>
                <c:pt idx="60">
                  <c:v>268.75</c:v>
                </c:pt>
                <c:pt idx="61">
                  <c:v>268.75</c:v>
                </c:pt>
                <c:pt idx="62">
                  <c:v>268.75</c:v>
                </c:pt>
                <c:pt idx="63">
                  <c:v>118</c:v>
                </c:pt>
                <c:pt idx="64">
                  <c:v>175</c:v>
                </c:pt>
                <c:pt idx="65">
                  <c:v>155</c:v>
                </c:pt>
                <c:pt idx="66">
                  <c:v>123.44</c:v>
                </c:pt>
                <c:pt idx="67">
                  <c:v>124.44</c:v>
                </c:pt>
                <c:pt idx="68">
                  <c:v>125.44</c:v>
                </c:pt>
                <c:pt idx="69">
                  <c:v>137</c:v>
                </c:pt>
                <c:pt idx="70">
                  <c:v>7</c:v>
                </c:pt>
                <c:pt idx="71">
                  <c:v>100</c:v>
                </c:pt>
                <c:pt idx="72">
                  <c:v>118</c:v>
                </c:pt>
                <c:pt idx="73">
                  <c:v>166.98</c:v>
                </c:pt>
                <c:pt idx="74">
                  <c:v>166.98</c:v>
                </c:pt>
                <c:pt idx="75">
                  <c:v>166.98</c:v>
                </c:pt>
                <c:pt idx="76">
                  <c:v>71</c:v>
                </c:pt>
                <c:pt idx="77">
                  <c:v>85</c:v>
                </c:pt>
                <c:pt idx="78">
                  <c:v>226</c:v>
                </c:pt>
                <c:pt idx="79">
                  <c:v>0</c:v>
                </c:pt>
                <c:pt idx="80">
                  <c:v>148.85</c:v>
                </c:pt>
                <c:pt idx="81">
                  <c:v>148.85</c:v>
                </c:pt>
                <c:pt idx="82">
                  <c:v>148.85</c:v>
                </c:pt>
                <c:pt idx="83">
                  <c:v>385</c:v>
                </c:pt>
                <c:pt idx="84">
                  <c:v>182</c:v>
                </c:pt>
                <c:pt idx="85">
                  <c:v>104</c:v>
                </c:pt>
                <c:pt idx="86">
                  <c:v>110</c:v>
                </c:pt>
                <c:pt idx="87">
                  <c:v>103.64999999999999</c:v>
                </c:pt>
                <c:pt idx="88">
                  <c:v>103.64999999999999</c:v>
                </c:pt>
                <c:pt idx="89">
                  <c:v>103.64999999999999</c:v>
                </c:pt>
                <c:pt idx="90">
                  <c:v>129</c:v>
                </c:pt>
                <c:pt idx="91">
                  <c:v>218</c:v>
                </c:pt>
                <c:pt idx="92">
                  <c:v>226</c:v>
                </c:pt>
                <c:pt idx="93">
                  <c:v>307</c:v>
                </c:pt>
                <c:pt idx="94">
                  <c:v>1103.8999999999999</c:v>
                </c:pt>
                <c:pt idx="95">
                  <c:v>1103.8999999999999</c:v>
                </c:pt>
                <c:pt idx="96">
                  <c:v>1103.8999999999999</c:v>
                </c:pt>
                <c:pt idx="97">
                  <c:v>528</c:v>
                </c:pt>
                <c:pt idx="98">
                  <c:v>233</c:v>
                </c:pt>
                <c:pt idx="99">
                  <c:v>231</c:v>
                </c:pt>
                <c:pt idx="100">
                  <c:v>65</c:v>
                </c:pt>
                <c:pt idx="101">
                  <c:v>89</c:v>
                </c:pt>
                <c:pt idx="102">
                  <c:v>89</c:v>
                </c:pt>
                <c:pt idx="103">
                  <c:v>89</c:v>
                </c:pt>
                <c:pt idx="104">
                  <c:v>89</c:v>
                </c:pt>
                <c:pt idx="105">
                  <c:v>298</c:v>
                </c:pt>
                <c:pt idx="106">
                  <c:v>143</c:v>
                </c:pt>
                <c:pt idx="107">
                  <c:v>171</c:v>
                </c:pt>
                <c:pt idx="108">
                  <c:v>285.33</c:v>
                </c:pt>
                <c:pt idx="109">
                  <c:v>285.33</c:v>
                </c:pt>
                <c:pt idx="110">
                  <c:v>285.33</c:v>
                </c:pt>
                <c:pt idx="111">
                  <c:v>704</c:v>
                </c:pt>
                <c:pt idx="112">
                  <c:v>1640</c:v>
                </c:pt>
                <c:pt idx="113">
                  <c:v>541</c:v>
                </c:pt>
                <c:pt idx="114">
                  <c:v>664</c:v>
                </c:pt>
                <c:pt idx="115">
                  <c:v>892.6</c:v>
                </c:pt>
                <c:pt idx="116">
                  <c:v>892.6</c:v>
                </c:pt>
                <c:pt idx="117">
                  <c:v>892.6</c:v>
                </c:pt>
                <c:pt idx="118">
                  <c:v>410</c:v>
                </c:pt>
                <c:pt idx="119">
                  <c:v>267</c:v>
                </c:pt>
                <c:pt idx="120">
                  <c:v>291</c:v>
                </c:pt>
                <c:pt idx="121">
                  <c:v>584</c:v>
                </c:pt>
                <c:pt idx="122">
                  <c:v>99.5</c:v>
                </c:pt>
                <c:pt idx="123">
                  <c:v>99.5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99296"/>
        <c:axId val="129801600"/>
      </c:lineChart>
      <c:dateAx>
        <c:axId val="12979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27746947836000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80160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9801600"/>
        <c:scaling>
          <c:orientation val="minMax"/>
          <c:max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634584013050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79929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739178690348599"/>
          <c:y val="6.0358890701468187E-2"/>
          <c:w val="0.29633740288568688"/>
          <c:h val="3.915171288744340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1051 38 1/2 Avenue West Trap (#19) vs. City Trap Average</a:t>
            </a:r>
          </a:p>
        </c:rich>
      </c:tx>
      <c:layout>
        <c:manualLayout>
          <c:xMode val="edge"/>
          <c:yMode val="edge"/>
          <c:x val="0.255271920088790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19'!$A$9:$A$132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19'!$T$9:$T$132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4</c:v>
                </c:pt>
                <c:pt idx="21">
                  <c:v>3</c:v>
                </c:pt>
                <c:pt idx="22">
                  <c:v>13</c:v>
                </c:pt>
                <c:pt idx="23">
                  <c:v>0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0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15</c:v>
                </c:pt>
                <c:pt idx="35">
                  <c:v>0</c:v>
                </c:pt>
                <c:pt idx="36">
                  <c:v>20</c:v>
                </c:pt>
                <c:pt idx="37">
                  <c:v>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25</c:v>
                </c:pt>
                <c:pt idx="42">
                  <c:v>70</c:v>
                </c:pt>
                <c:pt idx="43">
                  <c:v>2</c:v>
                </c:pt>
                <c:pt idx="44">
                  <c:v>1</c:v>
                </c:pt>
                <c:pt idx="45">
                  <c:v>4.66</c:v>
                </c:pt>
                <c:pt idx="46">
                  <c:v>4.66</c:v>
                </c:pt>
                <c:pt idx="47">
                  <c:v>4.66</c:v>
                </c:pt>
                <c:pt idx="48">
                  <c:v>7</c:v>
                </c:pt>
                <c:pt idx="49">
                  <c:v>7</c:v>
                </c:pt>
                <c:pt idx="50">
                  <c:v>19</c:v>
                </c:pt>
                <c:pt idx="51">
                  <c:v>11</c:v>
                </c:pt>
                <c:pt idx="52">
                  <c:v>197.92000000000002</c:v>
                </c:pt>
                <c:pt idx="53">
                  <c:v>197.92000000000002</c:v>
                </c:pt>
                <c:pt idx="54">
                  <c:v>197.92000000000002</c:v>
                </c:pt>
                <c:pt idx="55">
                  <c:v>10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</c:v>
                </c:pt>
                <c:pt idx="64">
                  <c:v>2</c:v>
                </c:pt>
                <c:pt idx="65">
                  <c:v>12</c:v>
                </c:pt>
                <c:pt idx="66">
                  <c:v>5.33</c:v>
                </c:pt>
                <c:pt idx="67">
                  <c:v>5.33</c:v>
                </c:pt>
                <c:pt idx="68">
                  <c:v>5.33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6</c:v>
                </c:pt>
                <c:pt idx="73">
                  <c:v>12.65</c:v>
                </c:pt>
                <c:pt idx="74">
                  <c:v>12.65</c:v>
                </c:pt>
                <c:pt idx="75">
                  <c:v>12.65</c:v>
                </c:pt>
                <c:pt idx="76">
                  <c:v>22</c:v>
                </c:pt>
                <c:pt idx="77">
                  <c:v>26</c:v>
                </c:pt>
                <c:pt idx="78">
                  <c:v>26</c:v>
                </c:pt>
                <c:pt idx="79">
                  <c:v>6</c:v>
                </c:pt>
                <c:pt idx="80">
                  <c:v>10.6</c:v>
                </c:pt>
                <c:pt idx="81">
                  <c:v>10.6</c:v>
                </c:pt>
                <c:pt idx="82">
                  <c:v>10.6</c:v>
                </c:pt>
                <c:pt idx="83">
                  <c:v>15</c:v>
                </c:pt>
                <c:pt idx="84">
                  <c:v>22</c:v>
                </c:pt>
                <c:pt idx="85">
                  <c:v>43</c:v>
                </c:pt>
                <c:pt idx="86">
                  <c:v>6</c:v>
                </c:pt>
                <c:pt idx="87">
                  <c:v>25.66</c:v>
                </c:pt>
                <c:pt idx="88">
                  <c:v>25.66</c:v>
                </c:pt>
                <c:pt idx="89">
                  <c:v>25.66</c:v>
                </c:pt>
                <c:pt idx="90">
                  <c:v>44</c:v>
                </c:pt>
                <c:pt idx="91">
                  <c:v>50</c:v>
                </c:pt>
                <c:pt idx="92">
                  <c:v>25</c:v>
                </c:pt>
                <c:pt idx="93">
                  <c:v>24</c:v>
                </c:pt>
                <c:pt idx="94">
                  <c:v>47.319999999999993</c:v>
                </c:pt>
                <c:pt idx="95">
                  <c:v>47.319999999999993</c:v>
                </c:pt>
                <c:pt idx="96">
                  <c:v>47.319999999999993</c:v>
                </c:pt>
                <c:pt idx="97">
                  <c:v>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</c:v>
                </c:pt>
                <c:pt idx="106">
                  <c:v>28</c:v>
                </c:pt>
                <c:pt idx="107">
                  <c:v>48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20</c:v>
                </c:pt>
                <c:pt idx="112">
                  <c:v>14</c:v>
                </c:pt>
                <c:pt idx="113">
                  <c:v>17</c:v>
                </c:pt>
                <c:pt idx="114">
                  <c:v>4</c:v>
                </c:pt>
                <c:pt idx="115">
                  <c:v>10.65</c:v>
                </c:pt>
                <c:pt idx="116">
                  <c:v>10.65</c:v>
                </c:pt>
                <c:pt idx="117">
                  <c:v>10.65</c:v>
                </c:pt>
                <c:pt idx="118">
                  <c:v>24</c:v>
                </c:pt>
                <c:pt idx="119">
                  <c:v>18</c:v>
                </c:pt>
                <c:pt idx="120">
                  <c:v>5</c:v>
                </c:pt>
                <c:pt idx="121">
                  <c:v>11</c:v>
                </c:pt>
                <c:pt idx="122">
                  <c:v>2.25</c:v>
                </c:pt>
                <c:pt idx="123">
                  <c:v>2.25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9088"/>
        <c:axId val="135851392"/>
      </c:lineChart>
      <c:dateAx>
        <c:axId val="13584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85139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585139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84908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627081021090851"/>
          <c:y val="6.8515497553026966E-2"/>
          <c:w val="0.29633740288568838"/>
          <c:h val="3.91517128874423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517 2nd Avenue NW Trap (#20) vs. City Trap Average</a:t>
            </a:r>
          </a:p>
        </c:rich>
      </c:tx>
      <c:layout>
        <c:manualLayout>
          <c:xMode val="edge"/>
          <c:yMode val="edge"/>
          <c:x val="0.275249722530505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341842397336249"/>
          <c:h val="0.75367047308329504"/>
        </c:manualLayout>
      </c:layout>
      <c:lineChart>
        <c:grouping val="standard"/>
        <c:varyColors val="0"/>
        <c:ser>
          <c:idx val="0"/>
          <c:order val="0"/>
          <c:tx>
            <c:v>Trap 20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20'!$A$9:$A$132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20'!$T$9:$T$132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1.25</c:v>
                </c:pt>
                <c:pt idx="25">
                  <c:v>1.25</c:v>
                </c:pt>
                <c:pt idx="26">
                  <c:v>1.25</c:v>
                </c:pt>
                <c:pt idx="27">
                  <c:v>1.25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0.67</c:v>
                </c:pt>
                <c:pt idx="32">
                  <c:v>0.67</c:v>
                </c:pt>
                <c:pt idx="33">
                  <c:v>0.67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0</c:v>
                </c:pt>
                <c:pt idx="38">
                  <c:v>1.6600000000000001</c:v>
                </c:pt>
                <c:pt idx="39">
                  <c:v>1.6600000000000001</c:v>
                </c:pt>
                <c:pt idx="40">
                  <c:v>1.6600000000000001</c:v>
                </c:pt>
                <c:pt idx="41">
                  <c:v>15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5.99</c:v>
                </c:pt>
                <c:pt idx="46">
                  <c:v>5.99</c:v>
                </c:pt>
                <c:pt idx="47">
                  <c:v>5.99</c:v>
                </c:pt>
                <c:pt idx="48">
                  <c:v>14</c:v>
                </c:pt>
                <c:pt idx="49">
                  <c:v>9</c:v>
                </c:pt>
                <c:pt idx="50">
                  <c:v>2</c:v>
                </c:pt>
                <c:pt idx="51">
                  <c:v>7</c:v>
                </c:pt>
                <c:pt idx="52">
                  <c:v>5.66</c:v>
                </c:pt>
                <c:pt idx="53">
                  <c:v>5.66</c:v>
                </c:pt>
                <c:pt idx="54">
                  <c:v>5.66</c:v>
                </c:pt>
                <c:pt idx="55">
                  <c:v>2</c:v>
                </c:pt>
                <c:pt idx="56">
                  <c:v>0</c:v>
                </c:pt>
                <c:pt idx="57">
                  <c:v>5</c:v>
                </c:pt>
                <c:pt idx="58">
                  <c:v>5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0</c:v>
                </c:pt>
                <c:pt idx="64">
                  <c:v>5</c:v>
                </c:pt>
                <c:pt idx="65">
                  <c:v>1</c:v>
                </c:pt>
                <c:pt idx="66">
                  <c:v>2.33</c:v>
                </c:pt>
                <c:pt idx="67">
                  <c:v>2.33</c:v>
                </c:pt>
                <c:pt idx="68">
                  <c:v>2.33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6.65</c:v>
                </c:pt>
                <c:pt idx="74">
                  <c:v>6.65</c:v>
                </c:pt>
                <c:pt idx="75">
                  <c:v>6.65</c:v>
                </c:pt>
                <c:pt idx="76">
                  <c:v>7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4.32</c:v>
                </c:pt>
                <c:pt idx="81">
                  <c:v>4.32</c:v>
                </c:pt>
                <c:pt idx="82">
                  <c:v>4.32</c:v>
                </c:pt>
                <c:pt idx="83">
                  <c:v>2</c:v>
                </c:pt>
                <c:pt idx="84">
                  <c:v>10</c:v>
                </c:pt>
                <c:pt idx="85">
                  <c:v>6</c:v>
                </c:pt>
                <c:pt idx="86">
                  <c:v>4</c:v>
                </c:pt>
                <c:pt idx="87">
                  <c:v>4.66</c:v>
                </c:pt>
                <c:pt idx="88">
                  <c:v>4.66</c:v>
                </c:pt>
                <c:pt idx="89">
                  <c:v>4.66</c:v>
                </c:pt>
                <c:pt idx="90">
                  <c:v>12</c:v>
                </c:pt>
                <c:pt idx="91">
                  <c:v>6</c:v>
                </c:pt>
                <c:pt idx="92">
                  <c:v>18</c:v>
                </c:pt>
                <c:pt idx="93">
                  <c:v>8</c:v>
                </c:pt>
                <c:pt idx="94">
                  <c:v>6.65</c:v>
                </c:pt>
                <c:pt idx="95">
                  <c:v>6.65</c:v>
                </c:pt>
                <c:pt idx="96">
                  <c:v>6.65</c:v>
                </c:pt>
                <c:pt idx="97">
                  <c:v>6</c:v>
                </c:pt>
                <c:pt idx="98">
                  <c:v>3</c:v>
                </c:pt>
                <c:pt idx="99">
                  <c:v>6</c:v>
                </c:pt>
                <c:pt idx="100">
                  <c:v>1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2</c:v>
                </c:pt>
                <c:pt idx="107">
                  <c:v>5</c:v>
                </c:pt>
                <c:pt idx="108">
                  <c:v>2.66</c:v>
                </c:pt>
                <c:pt idx="109">
                  <c:v>2.66</c:v>
                </c:pt>
                <c:pt idx="110">
                  <c:v>2.66</c:v>
                </c:pt>
                <c:pt idx="111">
                  <c:v>11</c:v>
                </c:pt>
                <c:pt idx="112">
                  <c:v>10</c:v>
                </c:pt>
                <c:pt idx="113">
                  <c:v>3</c:v>
                </c:pt>
                <c:pt idx="114">
                  <c:v>0</c:v>
                </c:pt>
                <c:pt idx="115">
                  <c:v>6.98</c:v>
                </c:pt>
                <c:pt idx="116">
                  <c:v>6.98</c:v>
                </c:pt>
                <c:pt idx="117">
                  <c:v>6.98</c:v>
                </c:pt>
                <c:pt idx="118">
                  <c:v>11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1.25</c:v>
                </c:pt>
                <c:pt idx="123">
                  <c:v>1.25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98400"/>
        <c:axId val="137800704"/>
      </c:lineChart>
      <c:dateAx>
        <c:axId val="13779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8007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80070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9840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5.8727569331158413E-2"/>
          <c:w val="0.29633740288568688"/>
          <c:h val="3.91517128874423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30 Park Drive Trap (#21) vs. City Trap Average</a:t>
            </a:r>
          </a:p>
        </c:rich>
      </c:tx>
      <c:layout>
        <c:manualLayout>
          <c:xMode val="edge"/>
          <c:yMode val="edge"/>
          <c:x val="0.3041065482797192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21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21'!$A$9:$A$132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21'!$T$9:$T$132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4.8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1</c:v>
                </c:pt>
                <c:pt idx="21">
                  <c:v>13</c:v>
                </c:pt>
                <c:pt idx="22">
                  <c:v>32</c:v>
                </c:pt>
                <c:pt idx="23">
                  <c:v>16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8</c:v>
                </c:pt>
                <c:pt idx="29">
                  <c:v>22</c:v>
                </c:pt>
                <c:pt idx="30">
                  <c:v>9</c:v>
                </c:pt>
                <c:pt idx="31">
                  <c:v>19.66</c:v>
                </c:pt>
                <c:pt idx="32">
                  <c:v>19.66</c:v>
                </c:pt>
                <c:pt idx="33">
                  <c:v>19.66</c:v>
                </c:pt>
                <c:pt idx="34">
                  <c:v>9</c:v>
                </c:pt>
                <c:pt idx="35">
                  <c:v>18</c:v>
                </c:pt>
                <c:pt idx="36">
                  <c:v>12</c:v>
                </c:pt>
                <c:pt idx="37">
                  <c:v>6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326</c:v>
                </c:pt>
                <c:pt idx="42">
                  <c:v>0</c:v>
                </c:pt>
                <c:pt idx="43">
                  <c:v>176</c:v>
                </c:pt>
                <c:pt idx="44">
                  <c:v>57</c:v>
                </c:pt>
                <c:pt idx="45">
                  <c:v>66.66</c:v>
                </c:pt>
                <c:pt idx="46">
                  <c:v>66.66</c:v>
                </c:pt>
                <c:pt idx="47">
                  <c:v>66.66</c:v>
                </c:pt>
                <c:pt idx="48">
                  <c:v>71</c:v>
                </c:pt>
                <c:pt idx="49">
                  <c:v>94</c:v>
                </c:pt>
                <c:pt idx="50">
                  <c:v>97</c:v>
                </c:pt>
                <c:pt idx="51">
                  <c:v>44</c:v>
                </c:pt>
                <c:pt idx="52">
                  <c:v>70.259999999999991</c:v>
                </c:pt>
                <c:pt idx="53">
                  <c:v>70.259999999999991</c:v>
                </c:pt>
                <c:pt idx="54">
                  <c:v>70.259999999999991</c:v>
                </c:pt>
                <c:pt idx="55">
                  <c:v>55</c:v>
                </c:pt>
                <c:pt idx="56">
                  <c:v>20</c:v>
                </c:pt>
                <c:pt idx="57">
                  <c:v>37</c:v>
                </c:pt>
                <c:pt idx="58">
                  <c:v>54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39</c:v>
                </c:pt>
                <c:pt idx="64">
                  <c:v>40</c:v>
                </c:pt>
                <c:pt idx="65">
                  <c:v>67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26</c:v>
                </c:pt>
                <c:pt idx="70">
                  <c:v>24</c:v>
                </c:pt>
                <c:pt idx="71">
                  <c:v>20</c:v>
                </c:pt>
                <c:pt idx="72">
                  <c:v>28</c:v>
                </c:pt>
                <c:pt idx="73">
                  <c:v>20.289999999999996</c:v>
                </c:pt>
                <c:pt idx="74">
                  <c:v>20.289999999999996</c:v>
                </c:pt>
                <c:pt idx="75">
                  <c:v>20.289999999999996</c:v>
                </c:pt>
                <c:pt idx="76">
                  <c:v>16</c:v>
                </c:pt>
                <c:pt idx="77">
                  <c:v>21</c:v>
                </c:pt>
                <c:pt idx="78">
                  <c:v>16</c:v>
                </c:pt>
                <c:pt idx="79">
                  <c:v>14</c:v>
                </c:pt>
                <c:pt idx="80">
                  <c:v>46.66</c:v>
                </c:pt>
                <c:pt idx="81">
                  <c:v>46.66</c:v>
                </c:pt>
                <c:pt idx="82">
                  <c:v>46.66</c:v>
                </c:pt>
                <c:pt idx="83">
                  <c:v>94</c:v>
                </c:pt>
                <c:pt idx="84">
                  <c:v>40</c:v>
                </c:pt>
                <c:pt idx="85">
                  <c:v>132</c:v>
                </c:pt>
                <c:pt idx="86">
                  <c:v>53</c:v>
                </c:pt>
                <c:pt idx="87">
                  <c:v>39.86</c:v>
                </c:pt>
                <c:pt idx="88">
                  <c:v>39.86</c:v>
                </c:pt>
                <c:pt idx="89">
                  <c:v>39.86</c:v>
                </c:pt>
                <c:pt idx="90">
                  <c:v>62</c:v>
                </c:pt>
                <c:pt idx="91">
                  <c:v>98</c:v>
                </c:pt>
                <c:pt idx="92">
                  <c:v>96</c:v>
                </c:pt>
                <c:pt idx="93">
                  <c:v>148</c:v>
                </c:pt>
                <c:pt idx="94">
                  <c:v>155.85999999999999</c:v>
                </c:pt>
                <c:pt idx="95">
                  <c:v>155.85999999999999</c:v>
                </c:pt>
                <c:pt idx="96">
                  <c:v>155.85999999999999</c:v>
                </c:pt>
                <c:pt idx="97">
                  <c:v>59</c:v>
                </c:pt>
                <c:pt idx="98">
                  <c:v>57</c:v>
                </c:pt>
                <c:pt idx="99">
                  <c:v>0</c:v>
                </c:pt>
                <c:pt idx="100">
                  <c:v>31</c:v>
                </c:pt>
                <c:pt idx="101">
                  <c:v>23.5</c:v>
                </c:pt>
                <c:pt idx="102">
                  <c:v>23.5</c:v>
                </c:pt>
                <c:pt idx="103">
                  <c:v>23.5</c:v>
                </c:pt>
                <c:pt idx="104">
                  <c:v>23.5</c:v>
                </c:pt>
                <c:pt idx="105">
                  <c:v>65</c:v>
                </c:pt>
                <c:pt idx="106">
                  <c:v>15</c:v>
                </c:pt>
                <c:pt idx="107">
                  <c:v>46</c:v>
                </c:pt>
                <c:pt idx="108">
                  <c:v>51.33</c:v>
                </c:pt>
                <c:pt idx="109">
                  <c:v>51.33</c:v>
                </c:pt>
                <c:pt idx="110">
                  <c:v>51.33</c:v>
                </c:pt>
                <c:pt idx="111">
                  <c:v>51</c:v>
                </c:pt>
                <c:pt idx="112">
                  <c:v>101</c:v>
                </c:pt>
                <c:pt idx="113">
                  <c:v>94</c:v>
                </c:pt>
                <c:pt idx="114">
                  <c:v>35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51</c:v>
                </c:pt>
                <c:pt idx="119">
                  <c:v>107</c:v>
                </c:pt>
                <c:pt idx="120">
                  <c:v>39</c:v>
                </c:pt>
                <c:pt idx="121">
                  <c:v>30</c:v>
                </c:pt>
                <c:pt idx="122">
                  <c:v>20.75</c:v>
                </c:pt>
                <c:pt idx="123">
                  <c:v>20.75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49568"/>
        <c:axId val="137951872"/>
      </c:lineChart>
      <c:dateAx>
        <c:axId val="13794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9518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9518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94956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736958934522029"/>
          <c:y val="6.1990212071778177E-2"/>
          <c:w val="0.29633740288568688"/>
          <c:h val="3.91517128874433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Harwood Trap (#22) vs. 2009 County Average</a:t>
            </a:r>
          </a:p>
        </c:rich>
      </c:tx>
      <c:layout>
        <c:manualLayout>
          <c:xMode val="edge"/>
          <c:yMode val="edge"/>
          <c:x val="0.2763596004439513"/>
          <c:y val="6.525285481240413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398042414355628"/>
          <c:w val="0.92563817980022156"/>
          <c:h val="0.76019575856454658"/>
        </c:manualLayout>
      </c:layout>
      <c:lineChart>
        <c:grouping val="standard"/>
        <c:varyColors val="0"/>
        <c:ser>
          <c:idx val="0"/>
          <c:order val="0"/>
          <c:tx>
            <c:v>Trap 22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22'!$A$9:$A$110</c:f>
              <c:numCache>
                <c:formatCode>m/d;@</c:formatCode>
                <c:ptCount val="102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</c:numCache>
            </c:numRef>
          </c:cat>
          <c:val>
            <c:numRef>
              <c:f>'Trap 22'!$T$9:$T$110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14.4</c:v>
                </c:pt>
                <c:pt idx="5">
                  <c:v>14.4</c:v>
                </c:pt>
                <c:pt idx="6">
                  <c:v>14.4</c:v>
                </c:pt>
                <c:pt idx="7">
                  <c:v>14.4</c:v>
                </c:pt>
                <c:pt idx="8">
                  <c:v>14.4</c:v>
                </c:pt>
                <c:pt idx="9">
                  <c:v>18</c:v>
                </c:pt>
                <c:pt idx="10">
                  <c:v>18</c:v>
                </c:pt>
                <c:pt idx="11">
                  <c:v>6</c:v>
                </c:pt>
                <c:pt idx="12">
                  <c:v>6</c:v>
                </c:pt>
                <c:pt idx="13">
                  <c:v>8.5</c:v>
                </c:pt>
                <c:pt idx="14">
                  <c:v>8.5</c:v>
                </c:pt>
                <c:pt idx="15">
                  <c:v>8.5</c:v>
                </c:pt>
                <c:pt idx="16">
                  <c:v>8.5</c:v>
                </c:pt>
                <c:pt idx="17">
                  <c:v>5</c:v>
                </c:pt>
                <c:pt idx="18">
                  <c:v>5</c:v>
                </c:pt>
                <c:pt idx="19">
                  <c:v>15</c:v>
                </c:pt>
                <c:pt idx="20">
                  <c:v>5.66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35</c:v>
                </c:pt>
                <c:pt idx="25">
                  <c:v>8.5</c:v>
                </c:pt>
                <c:pt idx="26">
                  <c:v>8.5</c:v>
                </c:pt>
                <c:pt idx="27">
                  <c:v>12.66</c:v>
                </c:pt>
                <c:pt idx="28">
                  <c:v>12.66</c:v>
                </c:pt>
                <c:pt idx="29">
                  <c:v>12.66</c:v>
                </c:pt>
                <c:pt idx="30">
                  <c:v>47</c:v>
                </c:pt>
                <c:pt idx="31">
                  <c:v>47</c:v>
                </c:pt>
                <c:pt idx="32">
                  <c:v>23</c:v>
                </c:pt>
                <c:pt idx="33">
                  <c:v>23</c:v>
                </c:pt>
                <c:pt idx="34">
                  <c:v>35.989999999999995</c:v>
                </c:pt>
                <c:pt idx="35">
                  <c:v>35.989999999999995</c:v>
                </c:pt>
                <c:pt idx="36">
                  <c:v>35.989999999999995</c:v>
                </c:pt>
                <c:pt idx="37">
                  <c:v>56</c:v>
                </c:pt>
                <c:pt idx="38">
                  <c:v>56</c:v>
                </c:pt>
                <c:pt idx="39">
                  <c:v>13</c:v>
                </c:pt>
                <c:pt idx="40">
                  <c:v>13</c:v>
                </c:pt>
                <c:pt idx="41">
                  <c:v>29.909999999999997</c:v>
                </c:pt>
                <c:pt idx="42">
                  <c:v>29.909999999999997</c:v>
                </c:pt>
                <c:pt idx="43">
                  <c:v>29.909999999999997</c:v>
                </c:pt>
                <c:pt idx="44">
                  <c:v>19</c:v>
                </c:pt>
                <c:pt idx="45">
                  <c:v>19</c:v>
                </c:pt>
                <c:pt idx="46">
                  <c:v>2</c:v>
                </c:pt>
                <c:pt idx="47">
                  <c:v>2</c:v>
                </c:pt>
                <c:pt idx="48">
                  <c:v>70.5</c:v>
                </c:pt>
                <c:pt idx="49">
                  <c:v>70.5</c:v>
                </c:pt>
                <c:pt idx="50">
                  <c:v>70.5</c:v>
                </c:pt>
                <c:pt idx="51">
                  <c:v>70.5</c:v>
                </c:pt>
                <c:pt idx="52">
                  <c:v>20</c:v>
                </c:pt>
                <c:pt idx="53">
                  <c:v>13.5</c:v>
                </c:pt>
                <c:pt idx="54">
                  <c:v>13.5</c:v>
                </c:pt>
                <c:pt idx="55">
                  <c:v>30.340000000000003</c:v>
                </c:pt>
                <c:pt idx="56">
                  <c:v>30.340000000000003</c:v>
                </c:pt>
                <c:pt idx="57">
                  <c:v>30.340000000000003</c:v>
                </c:pt>
                <c:pt idx="58">
                  <c:v>27</c:v>
                </c:pt>
                <c:pt idx="59">
                  <c:v>27</c:v>
                </c:pt>
                <c:pt idx="60">
                  <c:v>12.5</c:v>
                </c:pt>
                <c:pt idx="61">
                  <c:v>12.5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22</c:v>
                </c:pt>
                <c:pt idx="67">
                  <c:v>29</c:v>
                </c:pt>
                <c:pt idx="68">
                  <c:v>29</c:v>
                </c:pt>
                <c:pt idx="69">
                  <c:v>65.259999999999991</c:v>
                </c:pt>
                <c:pt idx="70">
                  <c:v>65.259999999999991</c:v>
                </c:pt>
                <c:pt idx="71">
                  <c:v>65.259999999999991</c:v>
                </c:pt>
                <c:pt idx="72">
                  <c:v>130.5</c:v>
                </c:pt>
                <c:pt idx="73">
                  <c:v>130.5</c:v>
                </c:pt>
                <c:pt idx="74">
                  <c:v>63</c:v>
                </c:pt>
                <c:pt idx="75">
                  <c:v>63</c:v>
                </c:pt>
                <c:pt idx="76">
                  <c:v>167.89000000000004</c:v>
                </c:pt>
                <c:pt idx="77">
                  <c:v>167.89000000000004</c:v>
                </c:pt>
                <c:pt idx="78">
                  <c:v>167.89000000000004</c:v>
                </c:pt>
                <c:pt idx="79">
                  <c:v>88</c:v>
                </c:pt>
                <c:pt idx="80">
                  <c:v>88</c:v>
                </c:pt>
                <c:pt idx="81">
                  <c:v>27</c:v>
                </c:pt>
                <c:pt idx="82">
                  <c:v>27</c:v>
                </c:pt>
                <c:pt idx="83">
                  <c:v>93.99</c:v>
                </c:pt>
                <c:pt idx="84">
                  <c:v>93.99</c:v>
                </c:pt>
                <c:pt idx="85">
                  <c:v>93.99</c:v>
                </c:pt>
                <c:pt idx="86">
                  <c:v>69</c:v>
                </c:pt>
                <c:pt idx="87">
                  <c:v>53</c:v>
                </c:pt>
                <c:pt idx="88">
                  <c:v>45.5</c:v>
                </c:pt>
                <c:pt idx="89">
                  <c:v>45.5</c:v>
                </c:pt>
                <c:pt idx="90">
                  <c:v>19.75</c:v>
                </c:pt>
                <c:pt idx="91">
                  <c:v>19.75</c:v>
                </c:pt>
                <c:pt idx="92">
                  <c:v>19.75</c:v>
                </c:pt>
                <c:pt idx="93">
                  <c:v>19.75</c:v>
                </c:pt>
                <c:pt idx="94">
                  <c:v>57</c:v>
                </c:pt>
                <c:pt idx="95">
                  <c:v>64</c:v>
                </c:pt>
                <c:pt idx="96">
                  <c:v>64</c:v>
                </c:pt>
                <c:pt idx="97">
                  <c:v>14.67</c:v>
                </c:pt>
                <c:pt idx="98">
                  <c:v>14.67</c:v>
                </c:pt>
                <c:pt idx="99">
                  <c:v>14.67</c:v>
                </c:pt>
                <c:pt idx="100">
                  <c:v>11</c:v>
                </c:pt>
                <c:pt idx="10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v>2010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83104"/>
        <c:axId val="137984640"/>
      </c:lineChart>
      <c:dateAx>
        <c:axId val="1379831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98464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98464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 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98310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22353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409544950055496"/>
          <c:y val="4.7308319738988594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 City of Page Trap (#23) vs 2010 County Average</a:t>
            </a:r>
          </a:p>
        </c:rich>
      </c:tx>
      <c:layout>
        <c:manualLayout>
          <c:xMode val="edge"/>
          <c:yMode val="edge"/>
          <c:x val="0.2896781354051054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625971143178233E-2"/>
          <c:y val="0.15171288743884384"/>
          <c:w val="0.93007769145394004"/>
          <c:h val="0.72430668841761758"/>
        </c:manualLayout>
      </c:layout>
      <c:lineChart>
        <c:grouping val="standard"/>
        <c:varyColors val="0"/>
        <c:ser>
          <c:idx val="0"/>
          <c:order val="0"/>
          <c:tx>
            <c:v>Trap 23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23'!$T$9:$T$110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16</c:v>
                </c:pt>
                <c:pt idx="10">
                  <c:v>16</c:v>
                </c:pt>
                <c:pt idx="11">
                  <c:v>27.5</c:v>
                </c:pt>
                <c:pt idx="12">
                  <c:v>27.5</c:v>
                </c:pt>
                <c:pt idx="13">
                  <c:v>28.5</c:v>
                </c:pt>
                <c:pt idx="14">
                  <c:v>28.5</c:v>
                </c:pt>
                <c:pt idx="15">
                  <c:v>28.5</c:v>
                </c:pt>
                <c:pt idx="16">
                  <c:v>28.5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9.34</c:v>
                </c:pt>
                <c:pt idx="21">
                  <c:v>9.34</c:v>
                </c:pt>
                <c:pt idx="22">
                  <c:v>9.34</c:v>
                </c:pt>
                <c:pt idx="23">
                  <c:v>26</c:v>
                </c:pt>
                <c:pt idx="24">
                  <c:v>26</c:v>
                </c:pt>
                <c:pt idx="25">
                  <c:v>14</c:v>
                </c:pt>
                <c:pt idx="26">
                  <c:v>14</c:v>
                </c:pt>
                <c:pt idx="27">
                  <c:v>8.93</c:v>
                </c:pt>
                <c:pt idx="28">
                  <c:v>8.93</c:v>
                </c:pt>
                <c:pt idx="29">
                  <c:v>8.93</c:v>
                </c:pt>
                <c:pt idx="30">
                  <c:v>34</c:v>
                </c:pt>
                <c:pt idx="31">
                  <c:v>34</c:v>
                </c:pt>
                <c:pt idx="32">
                  <c:v>45</c:v>
                </c:pt>
                <c:pt idx="33">
                  <c:v>45</c:v>
                </c:pt>
                <c:pt idx="34">
                  <c:v>17.650000000000002</c:v>
                </c:pt>
                <c:pt idx="35">
                  <c:v>17.650000000000002</c:v>
                </c:pt>
                <c:pt idx="36">
                  <c:v>17.650000000000002</c:v>
                </c:pt>
                <c:pt idx="37">
                  <c:v>17</c:v>
                </c:pt>
                <c:pt idx="38">
                  <c:v>17</c:v>
                </c:pt>
                <c:pt idx="39">
                  <c:v>24.5</c:v>
                </c:pt>
                <c:pt idx="40">
                  <c:v>24.5</c:v>
                </c:pt>
                <c:pt idx="41">
                  <c:v>13.99</c:v>
                </c:pt>
                <c:pt idx="42">
                  <c:v>13.99</c:v>
                </c:pt>
                <c:pt idx="43">
                  <c:v>13.99</c:v>
                </c:pt>
                <c:pt idx="44">
                  <c:v>6.5</c:v>
                </c:pt>
                <c:pt idx="45">
                  <c:v>6.5</c:v>
                </c:pt>
                <c:pt idx="46">
                  <c:v>31.5</c:v>
                </c:pt>
                <c:pt idx="47">
                  <c:v>31.5</c:v>
                </c:pt>
                <c:pt idx="48">
                  <c:v>32.75</c:v>
                </c:pt>
                <c:pt idx="49">
                  <c:v>32.75</c:v>
                </c:pt>
                <c:pt idx="50">
                  <c:v>32.75</c:v>
                </c:pt>
                <c:pt idx="51">
                  <c:v>32.75</c:v>
                </c:pt>
                <c:pt idx="52">
                  <c:v>21</c:v>
                </c:pt>
                <c:pt idx="53">
                  <c:v>10</c:v>
                </c:pt>
                <c:pt idx="54">
                  <c:v>10</c:v>
                </c:pt>
                <c:pt idx="55">
                  <c:v>17.34</c:v>
                </c:pt>
                <c:pt idx="56">
                  <c:v>17.34</c:v>
                </c:pt>
                <c:pt idx="57">
                  <c:v>17.34</c:v>
                </c:pt>
                <c:pt idx="58">
                  <c:v>18</c:v>
                </c:pt>
                <c:pt idx="59">
                  <c:v>18</c:v>
                </c:pt>
                <c:pt idx="62">
                  <c:v>16.950000000000003</c:v>
                </c:pt>
                <c:pt idx="63">
                  <c:v>16.950000000000003</c:v>
                </c:pt>
                <c:pt idx="64">
                  <c:v>16.950000000000003</c:v>
                </c:pt>
                <c:pt idx="65">
                  <c:v>17.5</c:v>
                </c:pt>
                <c:pt idx="66">
                  <c:v>17.5</c:v>
                </c:pt>
                <c:pt idx="67">
                  <c:v>7.5</c:v>
                </c:pt>
                <c:pt idx="68">
                  <c:v>7.5</c:v>
                </c:pt>
                <c:pt idx="69">
                  <c:v>16.25</c:v>
                </c:pt>
                <c:pt idx="70">
                  <c:v>16.25</c:v>
                </c:pt>
                <c:pt idx="71">
                  <c:v>16.25</c:v>
                </c:pt>
                <c:pt idx="72">
                  <c:v>81.5</c:v>
                </c:pt>
                <c:pt idx="73">
                  <c:v>81.5</c:v>
                </c:pt>
                <c:pt idx="74">
                  <c:v>50.5</c:v>
                </c:pt>
                <c:pt idx="75">
                  <c:v>50.5</c:v>
                </c:pt>
                <c:pt idx="76">
                  <c:v>41.989999999999995</c:v>
                </c:pt>
                <c:pt idx="77">
                  <c:v>41.989999999999995</c:v>
                </c:pt>
                <c:pt idx="78">
                  <c:v>41.989999999999995</c:v>
                </c:pt>
                <c:pt idx="79">
                  <c:v>32</c:v>
                </c:pt>
                <c:pt idx="80">
                  <c:v>32</c:v>
                </c:pt>
                <c:pt idx="81">
                  <c:v>5</c:v>
                </c:pt>
                <c:pt idx="82">
                  <c:v>5</c:v>
                </c:pt>
                <c:pt idx="83">
                  <c:v>44.58</c:v>
                </c:pt>
                <c:pt idx="84">
                  <c:v>44.58</c:v>
                </c:pt>
                <c:pt idx="85">
                  <c:v>44.58</c:v>
                </c:pt>
                <c:pt idx="86">
                  <c:v>34.5</c:v>
                </c:pt>
                <c:pt idx="87">
                  <c:v>34.5</c:v>
                </c:pt>
                <c:pt idx="88">
                  <c:v>26.5</c:v>
                </c:pt>
                <c:pt idx="89">
                  <c:v>26.5</c:v>
                </c:pt>
                <c:pt idx="90">
                  <c:v>3.75</c:v>
                </c:pt>
                <c:pt idx="91">
                  <c:v>3.75</c:v>
                </c:pt>
                <c:pt idx="92">
                  <c:v>3.75</c:v>
                </c:pt>
                <c:pt idx="93">
                  <c:v>3.75</c:v>
                </c:pt>
                <c:pt idx="94">
                  <c:v>2</c:v>
                </c:pt>
                <c:pt idx="95">
                  <c:v>7.5</c:v>
                </c:pt>
                <c:pt idx="96">
                  <c:v>7.5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v>2010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05312"/>
        <c:axId val="138606848"/>
      </c:lineChart>
      <c:dateAx>
        <c:axId val="1386053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60684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860684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55138662316476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60531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41176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0410654827971922"/>
          <c:y val="7.0146818923327914E-2"/>
          <c:w val="0.43291460931429543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Arthur Trap (#24)  vs. 2010 County Average  </a:t>
            </a:r>
          </a:p>
        </c:rich>
      </c:tx>
      <c:layout>
        <c:manualLayout>
          <c:xMode val="edge"/>
          <c:yMode val="edge"/>
          <c:x val="0.31631520532747909"/>
          <c:y val="1.6313213703099498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071778140293662"/>
          <c:w val="0.91231964483906758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strRef>
              <c:f>'Trap 24'!$A$1:$C$1</c:f>
              <c:strCache>
                <c:ptCount val="1"/>
                <c:pt idx="0">
                  <c:v>Trap 24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24'!$T$9:$T$110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1.5</c:v>
                </c:pt>
                <c:pt idx="18">
                  <c:v>1.5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13</c:v>
                </c:pt>
                <c:pt idx="24">
                  <c:v>13</c:v>
                </c:pt>
                <c:pt idx="25">
                  <c:v>5.5</c:v>
                </c:pt>
                <c:pt idx="26">
                  <c:v>5.5</c:v>
                </c:pt>
                <c:pt idx="27">
                  <c:v>17.600000000000001</c:v>
                </c:pt>
                <c:pt idx="28">
                  <c:v>17.600000000000001</c:v>
                </c:pt>
                <c:pt idx="29">
                  <c:v>17.600000000000001</c:v>
                </c:pt>
                <c:pt idx="30">
                  <c:v>73</c:v>
                </c:pt>
                <c:pt idx="31">
                  <c:v>73</c:v>
                </c:pt>
                <c:pt idx="32">
                  <c:v>143.5</c:v>
                </c:pt>
                <c:pt idx="33">
                  <c:v>143.5</c:v>
                </c:pt>
                <c:pt idx="34">
                  <c:v>103.97999999999999</c:v>
                </c:pt>
                <c:pt idx="35">
                  <c:v>103.97999999999999</c:v>
                </c:pt>
                <c:pt idx="36">
                  <c:v>103.97999999999999</c:v>
                </c:pt>
                <c:pt idx="37">
                  <c:v>57</c:v>
                </c:pt>
                <c:pt idx="38">
                  <c:v>57</c:v>
                </c:pt>
                <c:pt idx="39">
                  <c:v>43</c:v>
                </c:pt>
                <c:pt idx="40">
                  <c:v>43</c:v>
                </c:pt>
                <c:pt idx="41">
                  <c:v>21.319999999999993</c:v>
                </c:pt>
                <c:pt idx="42">
                  <c:v>21.319999999999993</c:v>
                </c:pt>
                <c:pt idx="43">
                  <c:v>21.319999999999993</c:v>
                </c:pt>
                <c:pt idx="44">
                  <c:v>19.5</c:v>
                </c:pt>
                <c:pt idx="45">
                  <c:v>19.5</c:v>
                </c:pt>
                <c:pt idx="46">
                  <c:v>35</c:v>
                </c:pt>
                <c:pt idx="47">
                  <c:v>35</c:v>
                </c:pt>
                <c:pt idx="48">
                  <c:v>39.75</c:v>
                </c:pt>
                <c:pt idx="49">
                  <c:v>39.75</c:v>
                </c:pt>
                <c:pt idx="50">
                  <c:v>39.75</c:v>
                </c:pt>
                <c:pt idx="51">
                  <c:v>39.75</c:v>
                </c:pt>
                <c:pt idx="52">
                  <c:v>94</c:v>
                </c:pt>
                <c:pt idx="53">
                  <c:v>34.5</c:v>
                </c:pt>
                <c:pt idx="54">
                  <c:v>34.5</c:v>
                </c:pt>
                <c:pt idx="55">
                  <c:v>60.66</c:v>
                </c:pt>
                <c:pt idx="56">
                  <c:v>60.66</c:v>
                </c:pt>
                <c:pt idx="57">
                  <c:v>60.66</c:v>
                </c:pt>
                <c:pt idx="58">
                  <c:v>37</c:v>
                </c:pt>
                <c:pt idx="59">
                  <c:v>37</c:v>
                </c:pt>
                <c:pt idx="60">
                  <c:v>76.5</c:v>
                </c:pt>
                <c:pt idx="61">
                  <c:v>76.5</c:v>
                </c:pt>
                <c:pt idx="62">
                  <c:v>19.59</c:v>
                </c:pt>
                <c:pt idx="63">
                  <c:v>19.59</c:v>
                </c:pt>
                <c:pt idx="64">
                  <c:v>19.59</c:v>
                </c:pt>
                <c:pt idx="65">
                  <c:v>23.5</c:v>
                </c:pt>
                <c:pt idx="66">
                  <c:v>23.5</c:v>
                </c:pt>
                <c:pt idx="67">
                  <c:v>44</c:v>
                </c:pt>
                <c:pt idx="68">
                  <c:v>44</c:v>
                </c:pt>
                <c:pt idx="69">
                  <c:v>88.3</c:v>
                </c:pt>
                <c:pt idx="70">
                  <c:v>88.3</c:v>
                </c:pt>
                <c:pt idx="71">
                  <c:v>88.3</c:v>
                </c:pt>
                <c:pt idx="72">
                  <c:v>93.5</c:v>
                </c:pt>
                <c:pt idx="73">
                  <c:v>93.5</c:v>
                </c:pt>
                <c:pt idx="74">
                  <c:v>55.5</c:v>
                </c:pt>
                <c:pt idx="75">
                  <c:v>55.5</c:v>
                </c:pt>
                <c:pt idx="76">
                  <c:v>40.949999999999989</c:v>
                </c:pt>
                <c:pt idx="77">
                  <c:v>40.949999999999989</c:v>
                </c:pt>
                <c:pt idx="78">
                  <c:v>40.949999999999989</c:v>
                </c:pt>
                <c:pt idx="79">
                  <c:v>29.5</c:v>
                </c:pt>
                <c:pt idx="80">
                  <c:v>29.5</c:v>
                </c:pt>
                <c:pt idx="81">
                  <c:v>16</c:v>
                </c:pt>
                <c:pt idx="82">
                  <c:v>16</c:v>
                </c:pt>
                <c:pt idx="83">
                  <c:v>8.32</c:v>
                </c:pt>
                <c:pt idx="84">
                  <c:v>8.32</c:v>
                </c:pt>
                <c:pt idx="85">
                  <c:v>8.32</c:v>
                </c:pt>
                <c:pt idx="86">
                  <c:v>7</c:v>
                </c:pt>
                <c:pt idx="87">
                  <c:v>7</c:v>
                </c:pt>
                <c:pt idx="88">
                  <c:v>24</c:v>
                </c:pt>
                <c:pt idx="89">
                  <c:v>24</c:v>
                </c:pt>
                <c:pt idx="90">
                  <c:v>8.25</c:v>
                </c:pt>
                <c:pt idx="91">
                  <c:v>8.25</c:v>
                </c:pt>
                <c:pt idx="92">
                  <c:v>8.25</c:v>
                </c:pt>
                <c:pt idx="93">
                  <c:v>8.25</c:v>
                </c:pt>
                <c:pt idx="94">
                  <c:v>10</c:v>
                </c:pt>
                <c:pt idx="95">
                  <c:v>6</c:v>
                </c:pt>
                <c:pt idx="96">
                  <c:v>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v>2010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76320"/>
        <c:axId val="138377856"/>
      </c:lineChart>
      <c:dateAx>
        <c:axId val="138376320"/>
        <c:scaling>
          <c:orientation val="minMax"/>
          <c:max val="40415"/>
          <c:min val="40315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37785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837785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2903752039151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37632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742508324090929"/>
          <c:y val="5.0570962479608475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Casselton Trap (#25) vs. 2010 County Average</a:t>
            </a:r>
          </a:p>
        </c:rich>
      </c:tx>
      <c:layout>
        <c:manualLayout>
          <c:xMode val="edge"/>
          <c:yMode val="edge"/>
          <c:x val="0.2730299667036938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482796892352424E-2"/>
          <c:y val="0.13213703099510604"/>
          <c:w val="0.92341842397336249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v>Trap 25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25'!$T$9:$T$137</c:f>
              <c:numCache>
                <c:formatCode>0.00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2.2000000000000002</c:v>
                </c:pt>
                <c:pt idx="8">
                  <c:v>2.2000000000000002</c:v>
                </c:pt>
                <c:pt idx="9">
                  <c:v>1</c:v>
                </c:pt>
                <c:pt idx="10">
                  <c:v>1</c:v>
                </c:pt>
                <c:pt idx="11">
                  <c:v>6.5</c:v>
                </c:pt>
                <c:pt idx="12">
                  <c:v>6.5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2.5</c:v>
                </c:pt>
                <c:pt idx="18">
                  <c:v>2.5</c:v>
                </c:pt>
                <c:pt idx="19">
                  <c:v>2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25.5</c:v>
                </c:pt>
                <c:pt idx="24">
                  <c:v>25.5</c:v>
                </c:pt>
                <c:pt idx="25">
                  <c:v>6</c:v>
                </c:pt>
                <c:pt idx="26">
                  <c:v>6</c:v>
                </c:pt>
                <c:pt idx="27">
                  <c:v>20.919999999999995</c:v>
                </c:pt>
                <c:pt idx="28">
                  <c:v>20.919999999999995</c:v>
                </c:pt>
                <c:pt idx="29">
                  <c:v>20.919999999999995</c:v>
                </c:pt>
                <c:pt idx="30">
                  <c:v>89</c:v>
                </c:pt>
                <c:pt idx="31">
                  <c:v>89</c:v>
                </c:pt>
                <c:pt idx="32">
                  <c:v>24.5</c:v>
                </c:pt>
                <c:pt idx="33">
                  <c:v>24.5</c:v>
                </c:pt>
                <c:pt idx="34">
                  <c:v>39.659999999999997</c:v>
                </c:pt>
                <c:pt idx="35">
                  <c:v>39.659999999999997</c:v>
                </c:pt>
                <c:pt idx="36">
                  <c:v>39.659999999999997</c:v>
                </c:pt>
                <c:pt idx="37">
                  <c:v>26.5</c:v>
                </c:pt>
                <c:pt idx="38">
                  <c:v>26.5</c:v>
                </c:pt>
                <c:pt idx="39">
                  <c:v>25.5</c:v>
                </c:pt>
                <c:pt idx="40">
                  <c:v>25.5</c:v>
                </c:pt>
                <c:pt idx="41">
                  <c:v>26.99</c:v>
                </c:pt>
                <c:pt idx="42">
                  <c:v>26.99</c:v>
                </c:pt>
                <c:pt idx="43">
                  <c:v>26.99</c:v>
                </c:pt>
                <c:pt idx="44">
                  <c:v>7.5</c:v>
                </c:pt>
                <c:pt idx="45">
                  <c:v>7.5</c:v>
                </c:pt>
                <c:pt idx="46">
                  <c:v>25.5</c:v>
                </c:pt>
                <c:pt idx="47">
                  <c:v>25.5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>
                  <c:v>15</c:v>
                </c:pt>
                <c:pt idx="53">
                  <c:v>13.5</c:v>
                </c:pt>
                <c:pt idx="54">
                  <c:v>13.5</c:v>
                </c:pt>
                <c:pt idx="55">
                  <c:v>28.989999999999995</c:v>
                </c:pt>
                <c:pt idx="56">
                  <c:v>28.989999999999995</c:v>
                </c:pt>
                <c:pt idx="57">
                  <c:v>28.989999999999995</c:v>
                </c:pt>
                <c:pt idx="58">
                  <c:v>16</c:v>
                </c:pt>
                <c:pt idx="59">
                  <c:v>16</c:v>
                </c:pt>
                <c:pt idx="60">
                  <c:v>14.5</c:v>
                </c:pt>
                <c:pt idx="61">
                  <c:v>14.5</c:v>
                </c:pt>
                <c:pt idx="62">
                  <c:v>53.649999999999991</c:v>
                </c:pt>
                <c:pt idx="63">
                  <c:v>53.649999999999991</c:v>
                </c:pt>
                <c:pt idx="64">
                  <c:v>53.649999999999991</c:v>
                </c:pt>
                <c:pt idx="65">
                  <c:v>26</c:v>
                </c:pt>
                <c:pt idx="66">
                  <c:v>26</c:v>
                </c:pt>
                <c:pt idx="67">
                  <c:v>23.5</c:v>
                </c:pt>
                <c:pt idx="68">
                  <c:v>23.5</c:v>
                </c:pt>
                <c:pt idx="69">
                  <c:v>15.620000000000001</c:v>
                </c:pt>
                <c:pt idx="70">
                  <c:v>15.620000000000001</c:v>
                </c:pt>
                <c:pt idx="71">
                  <c:v>15.620000000000001</c:v>
                </c:pt>
                <c:pt idx="72">
                  <c:v>138.5</c:v>
                </c:pt>
                <c:pt idx="73">
                  <c:v>138.5</c:v>
                </c:pt>
                <c:pt idx="74">
                  <c:v>62.5</c:v>
                </c:pt>
                <c:pt idx="75">
                  <c:v>62.5</c:v>
                </c:pt>
                <c:pt idx="76">
                  <c:v>108.24999999999999</c:v>
                </c:pt>
                <c:pt idx="77">
                  <c:v>108.24999999999999</c:v>
                </c:pt>
                <c:pt idx="78">
                  <c:v>108.24999999999999</c:v>
                </c:pt>
                <c:pt idx="79">
                  <c:v>167</c:v>
                </c:pt>
                <c:pt idx="80">
                  <c:v>167</c:v>
                </c:pt>
                <c:pt idx="81">
                  <c:v>63</c:v>
                </c:pt>
                <c:pt idx="82">
                  <c:v>63</c:v>
                </c:pt>
                <c:pt idx="83">
                  <c:v>270.91999999999996</c:v>
                </c:pt>
                <c:pt idx="84">
                  <c:v>270.91999999999996</c:v>
                </c:pt>
                <c:pt idx="85">
                  <c:v>270.91999999999996</c:v>
                </c:pt>
                <c:pt idx="86">
                  <c:v>195</c:v>
                </c:pt>
                <c:pt idx="87">
                  <c:v>195</c:v>
                </c:pt>
                <c:pt idx="88">
                  <c:v>93</c:v>
                </c:pt>
                <c:pt idx="89">
                  <c:v>93</c:v>
                </c:pt>
                <c:pt idx="90">
                  <c:v>17.319999999999997</c:v>
                </c:pt>
                <c:pt idx="91">
                  <c:v>17.319999999999997</c:v>
                </c:pt>
                <c:pt idx="92">
                  <c:v>17.319999999999997</c:v>
                </c:pt>
                <c:pt idx="93">
                  <c:v>16</c:v>
                </c:pt>
                <c:pt idx="94">
                  <c:v>120</c:v>
                </c:pt>
                <c:pt idx="95">
                  <c:v>25</c:v>
                </c:pt>
                <c:pt idx="96">
                  <c:v>25</c:v>
                </c:pt>
                <c:pt idx="97">
                  <c:v>44.67</c:v>
                </c:pt>
                <c:pt idx="98">
                  <c:v>44.67</c:v>
                </c:pt>
                <c:pt idx="99">
                  <c:v>44.67</c:v>
                </c:pt>
                <c:pt idx="100">
                  <c:v>7</c:v>
                </c:pt>
                <c:pt idx="101">
                  <c:v>7</c:v>
                </c:pt>
                <c:pt idx="102">
                  <c:v>31.5</c:v>
                </c:pt>
                <c:pt idx="103">
                  <c:v>31.5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v>2010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62336"/>
        <c:axId val="138463872"/>
      </c:lineChart>
      <c:dateAx>
        <c:axId val="138462336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4638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84638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46233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2408435072142538"/>
          <c:y val="6.5252854812398134E-2"/>
          <c:w val="0.39951911116552075"/>
          <c:h val="3.1607386760180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Buffalo Trap (#26)  vs. 2010 County Average</a:t>
            </a:r>
          </a:p>
        </c:rich>
      </c:tx>
      <c:layout>
        <c:manualLayout>
          <c:xMode val="edge"/>
          <c:yMode val="edge"/>
          <c:x val="0.27081021087682638"/>
          <c:y val="1.63132137030995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955604883462836E-2"/>
          <c:y val="0.12887438825448613"/>
          <c:w val="0.91342952275249722"/>
          <c:h val="0.73409461663963227"/>
        </c:manualLayout>
      </c:layout>
      <c:lineChart>
        <c:grouping val="standard"/>
        <c:varyColors val="0"/>
        <c:ser>
          <c:idx val="0"/>
          <c:order val="0"/>
          <c:tx>
            <c:v>Buffalo 26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26'!$T$9:$T$110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7.6</c:v>
                </c:pt>
                <c:pt idx="5">
                  <c:v>7.6</c:v>
                </c:pt>
                <c:pt idx="6">
                  <c:v>7.6</c:v>
                </c:pt>
                <c:pt idx="7">
                  <c:v>7.6</c:v>
                </c:pt>
                <c:pt idx="8">
                  <c:v>7.6</c:v>
                </c:pt>
                <c:pt idx="9">
                  <c:v>1.5</c:v>
                </c:pt>
                <c:pt idx="10">
                  <c:v>1.5</c:v>
                </c:pt>
                <c:pt idx="11">
                  <c:v>3</c:v>
                </c:pt>
                <c:pt idx="12">
                  <c:v>3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4</c:v>
                </c:pt>
                <c:pt idx="18">
                  <c:v>4</c:v>
                </c:pt>
                <c:pt idx="19">
                  <c:v>7.33</c:v>
                </c:pt>
                <c:pt idx="20">
                  <c:v>7.33</c:v>
                </c:pt>
                <c:pt idx="21">
                  <c:v>7.33</c:v>
                </c:pt>
                <c:pt idx="22">
                  <c:v>7.33</c:v>
                </c:pt>
                <c:pt idx="23">
                  <c:v>4</c:v>
                </c:pt>
                <c:pt idx="24">
                  <c:v>4</c:v>
                </c:pt>
                <c:pt idx="25">
                  <c:v>1.5</c:v>
                </c:pt>
                <c:pt idx="26">
                  <c:v>1</c:v>
                </c:pt>
                <c:pt idx="27">
                  <c:v>1</c:v>
                </c:pt>
                <c:pt idx="28">
                  <c:v>11.33</c:v>
                </c:pt>
                <c:pt idx="29">
                  <c:v>11.33</c:v>
                </c:pt>
                <c:pt idx="30">
                  <c:v>0</c:v>
                </c:pt>
                <c:pt idx="31">
                  <c:v>0</c:v>
                </c:pt>
                <c:pt idx="32">
                  <c:v>2.5</c:v>
                </c:pt>
                <c:pt idx="33">
                  <c:v>0</c:v>
                </c:pt>
                <c:pt idx="34">
                  <c:v>59.309999999999988</c:v>
                </c:pt>
                <c:pt idx="35">
                  <c:v>59.309999999999988</c:v>
                </c:pt>
                <c:pt idx="36">
                  <c:v>59.309999999999988</c:v>
                </c:pt>
                <c:pt idx="37">
                  <c:v>66.5</c:v>
                </c:pt>
                <c:pt idx="38">
                  <c:v>66.5</c:v>
                </c:pt>
                <c:pt idx="39">
                  <c:v>18</c:v>
                </c:pt>
                <c:pt idx="40">
                  <c:v>18</c:v>
                </c:pt>
                <c:pt idx="41">
                  <c:v>17.29</c:v>
                </c:pt>
                <c:pt idx="42">
                  <c:v>17.29</c:v>
                </c:pt>
                <c:pt idx="43">
                  <c:v>17.29</c:v>
                </c:pt>
                <c:pt idx="44">
                  <c:v>5.5</c:v>
                </c:pt>
                <c:pt idx="45">
                  <c:v>5.5</c:v>
                </c:pt>
                <c:pt idx="46">
                  <c:v>5</c:v>
                </c:pt>
                <c:pt idx="47">
                  <c:v>5</c:v>
                </c:pt>
                <c:pt idx="48">
                  <c:v>16.5</c:v>
                </c:pt>
                <c:pt idx="49">
                  <c:v>16.5</c:v>
                </c:pt>
                <c:pt idx="50">
                  <c:v>16.5</c:v>
                </c:pt>
                <c:pt idx="51">
                  <c:v>16.5</c:v>
                </c:pt>
                <c:pt idx="52">
                  <c:v>43</c:v>
                </c:pt>
                <c:pt idx="53">
                  <c:v>23</c:v>
                </c:pt>
                <c:pt idx="54">
                  <c:v>23</c:v>
                </c:pt>
                <c:pt idx="55">
                  <c:v>28.67</c:v>
                </c:pt>
                <c:pt idx="56">
                  <c:v>28.67</c:v>
                </c:pt>
                <c:pt idx="57">
                  <c:v>28.67</c:v>
                </c:pt>
                <c:pt idx="58">
                  <c:v>8</c:v>
                </c:pt>
                <c:pt idx="59">
                  <c:v>8</c:v>
                </c:pt>
                <c:pt idx="60">
                  <c:v>26.5</c:v>
                </c:pt>
                <c:pt idx="61">
                  <c:v>26.5</c:v>
                </c:pt>
                <c:pt idx="62">
                  <c:v>70.579999999999984</c:v>
                </c:pt>
                <c:pt idx="63">
                  <c:v>70.579999999999984</c:v>
                </c:pt>
                <c:pt idx="64">
                  <c:v>70.579999999999984</c:v>
                </c:pt>
                <c:pt idx="65">
                  <c:v>29</c:v>
                </c:pt>
                <c:pt idx="66">
                  <c:v>29</c:v>
                </c:pt>
                <c:pt idx="67">
                  <c:v>18.5</c:v>
                </c:pt>
                <c:pt idx="68">
                  <c:v>18.5</c:v>
                </c:pt>
                <c:pt idx="69">
                  <c:v>26.589999999999996</c:v>
                </c:pt>
                <c:pt idx="70">
                  <c:v>26.589999999999996</c:v>
                </c:pt>
                <c:pt idx="71">
                  <c:v>26.589999999999996</c:v>
                </c:pt>
                <c:pt idx="72">
                  <c:v>0</c:v>
                </c:pt>
                <c:pt idx="73">
                  <c:v>0</c:v>
                </c:pt>
                <c:pt idx="74">
                  <c:v>55.5</c:v>
                </c:pt>
                <c:pt idx="75">
                  <c:v>55.5</c:v>
                </c:pt>
                <c:pt idx="76">
                  <c:v>136.29000000000002</c:v>
                </c:pt>
                <c:pt idx="77">
                  <c:v>136.29000000000002</c:v>
                </c:pt>
                <c:pt idx="78">
                  <c:v>136.29000000000002</c:v>
                </c:pt>
                <c:pt idx="79">
                  <c:v>197.5</c:v>
                </c:pt>
                <c:pt idx="80">
                  <c:v>197.5</c:v>
                </c:pt>
                <c:pt idx="81">
                  <c:v>39</c:v>
                </c:pt>
                <c:pt idx="82">
                  <c:v>39</c:v>
                </c:pt>
                <c:pt idx="83">
                  <c:v>91.9</c:v>
                </c:pt>
                <c:pt idx="84">
                  <c:v>91.9</c:v>
                </c:pt>
                <c:pt idx="85">
                  <c:v>91.9</c:v>
                </c:pt>
                <c:pt idx="86">
                  <c:v>60.5</c:v>
                </c:pt>
                <c:pt idx="87">
                  <c:v>60.5</c:v>
                </c:pt>
                <c:pt idx="88">
                  <c:v>22.5</c:v>
                </c:pt>
                <c:pt idx="89">
                  <c:v>22.5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56</c:v>
                </c:pt>
                <c:pt idx="95">
                  <c:v>38</c:v>
                </c:pt>
                <c:pt idx="96">
                  <c:v>38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v>2010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Info.'!$S$18:$S$152</c:f>
              <c:numCache>
                <c:formatCode>General</c:formatCode>
                <c:ptCount val="135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25152"/>
        <c:axId val="138226688"/>
      </c:lineChart>
      <c:dateAx>
        <c:axId val="1382251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2266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822668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25774877650937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22515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28190899001109881"/>
          <c:y val="5.8727569331158413E-2"/>
          <c:w val="0.49379814204689454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Alice Trap (#27) vs. 2009 City Average</a:t>
            </a:r>
          </a:p>
        </c:rich>
      </c:tx>
      <c:layout>
        <c:manualLayout>
          <c:xMode val="edge"/>
          <c:yMode val="edge"/>
          <c:x val="0.3096559378468368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866231647634591"/>
          <c:w val="0.92341842397336249"/>
          <c:h val="0.73735725938010765"/>
        </c:manualLayout>
      </c:layout>
      <c:lineChart>
        <c:grouping val="standard"/>
        <c:varyColors val="0"/>
        <c:ser>
          <c:idx val="0"/>
          <c:order val="0"/>
          <c:tx>
            <c:v>Trap 27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27'!$T$10:$T$111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45.67</c:v>
                </c:pt>
                <c:pt idx="21">
                  <c:v>45.67</c:v>
                </c:pt>
                <c:pt idx="22">
                  <c:v>45.67</c:v>
                </c:pt>
                <c:pt idx="23">
                  <c:v>37</c:v>
                </c:pt>
                <c:pt idx="24">
                  <c:v>37</c:v>
                </c:pt>
                <c:pt idx="25">
                  <c:v>28</c:v>
                </c:pt>
                <c:pt idx="26">
                  <c:v>28</c:v>
                </c:pt>
                <c:pt idx="27">
                  <c:v>186.56</c:v>
                </c:pt>
                <c:pt idx="28">
                  <c:v>186.56</c:v>
                </c:pt>
                <c:pt idx="29">
                  <c:v>186.56</c:v>
                </c:pt>
                <c:pt idx="30">
                  <c:v>260</c:v>
                </c:pt>
                <c:pt idx="31">
                  <c:v>260</c:v>
                </c:pt>
                <c:pt idx="32">
                  <c:v>79</c:v>
                </c:pt>
                <c:pt idx="33">
                  <c:v>79</c:v>
                </c:pt>
                <c:pt idx="34">
                  <c:v>115.97999999999999</c:v>
                </c:pt>
                <c:pt idx="35">
                  <c:v>115.97999999999999</c:v>
                </c:pt>
                <c:pt idx="36">
                  <c:v>115.97999999999999</c:v>
                </c:pt>
                <c:pt idx="37">
                  <c:v>282</c:v>
                </c:pt>
                <c:pt idx="38">
                  <c:v>282</c:v>
                </c:pt>
                <c:pt idx="39">
                  <c:v>82</c:v>
                </c:pt>
                <c:pt idx="40">
                  <c:v>82</c:v>
                </c:pt>
                <c:pt idx="41">
                  <c:v>34.659999999999997</c:v>
                </c:pt>
                <c:pt idx="42">
                  <c:v>34.659999999999997</c:v>
                </c:pt>
                <c:pt idx="43">
                  <c:v>34.659999999999997</c:v>
                </c:pt>
                <c:pt idx="44">
                  <c:v>18.5</c:v>
                </c:pt>
                <c:pt idx="45">
                  <c:v>18.5</c:v>
                </c:pt>
                <c:pt idx="46">
                  <c:v>22.5</c:v>
                </c:pt>
                <c:pt idx="47">
                  <c:v>22.5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78</c:v>
                </c:pt>
                <c:pt idx="53">
                  <c:v>126</c:v>
                </c:pt>
                <c:pt idx="54">
                  <c:v>126</c:v>
                </c:pt>
                <c:pt idx="55">
                  <c:v>120.67</c:v>
                </c:pt>
                <c:pt idx="56">
                  <c:v>120.67</c:v>
                </c:pt>
                <c:pt idx="57">
                  <c:v>120.67</c:v>
                </c:pt>
                <c:pt idx="58">
                  <c:v>25</c:v>
                </c:pt>
                <c:pt idx="59">
                  <c:v>25</c:v>
                </c:pt>
                <c:pt idx="60">
                  <c:v>97.5</c:v>
                </c:pt>
                <c:pt idx="61">
                  <c:v>97.5</c:v>
                </c:pt>
                <c:pt idx="62">
                  <c:v>110.55</c:v>
                </c:pt>
                <c:pt idx="63">
                  <c:v>110.55</c:v>
                </c:pt>
                <c:pt idx="64">
                  <c:v>110.55</c:v>
                </c:pt>
                <c:pt idx="65">
                  <c:v>262</c:v>
                </c:pt>
                <c:pt idx="66">
                  <c:v>262</c:v>
                </c:pt>
                <c:pt idx="67">
                  <c:v>146.5</c:v>
                </c:pt>
                <c:pt idx="68">
                  <c:v>146.5</c:v>
                </c:pt>
                <c:pt idx="69">
                  <c:v>414.23</c:v>
                </c:pt>
                <c:pt idx="70">
                  <c:v>414.23</c:v>
                </c:pt>
                <c:pt idx="71">
                  <c:v>414.23</c:v>
                </c:pt>
                <c:pt idx="72">
                  <c:v>736</c:v>
                </c:pt>
                <c:pt idx="73">
                  <c:v>736</c:v>
                </c:pt>
                <c:pt idx="74">
                  <c:v>250</c:v>
                </c:pt>
                <c:pt idx="75">
                  <c:v>250</c:v>
                </c:pt>
                <c:pt idx="76">
                  <c:v>986.56000000000006</c:v>
                </c:pt>
                <c:pt idx="77">
                  <c:v>986.56000000000006</c:v>
                </c:pt>
                <c:pt idx="78">
                  <c:v>986.56000000000006</c:v>
                </c:pt>
                <c:pt idx="79">
                  <c:v>640</c:v>
                </c:pt>
                <c:pt idx="80">
                  <c:v>640</c:v>
                </c:pt>
                <c:pt idx="81">
                  <c:v>276</c:v>
                </c:pt>
                <c:pt idx="82">
                  <c:v>276</c:v>
                </c:pt>
                <c:pt idx="83">
                  <c:v>549.93000000000006</c:v>
                </c:pt>
                <c:pt idx="84">
                  <c:v>549.93000000000006</c:v>
                </c:pt>
                <c:pt idx="85">
                  <c:v>549.93000000000006</c:v>
                </c:pt>
                <c:pt idx="86">
                  <c:v>199</c:v>
                </c:pt>
                <c:pt idx="87">
                  <c:v>199</c:v>
                </c:pt>
                <c:pt idx="88">
                  <c:v>240</c:v>
                </c:pt>
                <c:pt idx="89">
                  <c:v>240</c:v>
                </c:pt>
                <c:pt idx="90">
                  <c:v>162.35</c:v>
                </c:pt>
                <c:pt idx="91">
                  <c:v>162.35</c:v>
                </c:pt>
                <c:pt idx="92">
                  <c:v>162.35</c:v>
                </c:pt>
                <c:pt idx="93">
                  <c:v>162.35</c:v>
                </c:pt>
                <c:pt idx="94">
                  <c:v>536</c:v>
                </c:pt>
                <c:pt idx="95">
                  <c:v>264</c:v>
                </c:pt>
                <c:pt idx="96">
                  <c:v>264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ser>
          <c:idx val="2"/>
          <c:order val="2"/>
          <c:tx>
            <c:v>2010 Citiy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16672"/>
        <c:axId val="138718208"/>
      </c:lineChart>
      <c:dateAx>
        <c:axId val="138716672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7182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871820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6982055464962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71667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44314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3629300776915338"/>
          <c:y val="6.5252854812398134E-2"/>
          <c:w val="0.48016872474736438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Leonard Trap (#28)  vs. 2010 County Average</a:t>
            </a:r>
          </a:p>
        </c:rich>
      </c:tx>
      <c:layout>
        <c:manualLayout>
          <c:xMode val="edge"/>
          <c:yMode val="edge"/>
          <c:x val="0.28412874583799763"/>
          <c:y val="1.1419249592169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785793562708163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v>Trap 28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28'!$T$9:$T$110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</c:v>
                </c:pt>
                <c:pt idx="24">
                  <c:v>1.5</c:v>
                </c:pt>
                <c:pt idx="25">
                  <c:v>2</c:v>
                </c:pt>
                <c:pt idx="26">
                  <c:v>2</c:v>
                </c:pt>
                <c:pt idx="27">
                  <c:v>9.66</c:v>
                </c:pt>
                <c:pt idx="28">
                  <c:v>9.66</c:v>
                </c:pt>
                <c:pt idx="29">
                  <c:v>9.66</c:v>
                </c:pt>
                <c:pt idx="30">
                  <c:v>144.5</c:v>
                </c:pt>
                <c:pt idx="31">
                  <c:v>144.5</c:v>
                </c:pt>
                <c:pt idx="32">
                  <c:v>66</c:v>
                </c:pt>
                <c:pt idx="33">
                  <c:v>66</c:v>
                </c:pt>
                <c:pt idx="34">
                  <c:v>42.97999999999999</c:v>
                </c:pt>
                <c:pt idx="35">
                  <c:v>42.97999999999999</c:v>
                </c:pt>
                <c:pt idx="36">
                  <c:v>42.97999999999999</c:v>
                </c:pt>
                <c:pt idx="37">
                  <c:v>111.5</c:v>
                </c:pt>
                <c:pt idx="38">
                  <c:v>111.5</c:v>
                </c:pt>
                <c:pt idx="39">
                  <c:v>32</c:v>
                </c:pt>
                <c:pt idx="40">
                  <c:v>32</c:v>
                </c:pt>
                <c:pt idx="41">
                  <c:v>66.61999999999999</c:v>
                </c:pt>
                <c:pt idx="42">
                  <c:v>66.61999999999999</c:v>
                </c:pt>
                <c:pt idx="43">
                  <c:v>66.61999999999999</c:v>
                </c:pt>
                <c:pt idx="44">
                  <c:v>17.600000000000001</c:v>
                </c:pt>
                <c:pt idx="45">
                  <c:v>17.600000000000001</c:v>
                </c:pt>
                <c:pt idx="46">
                  <c:v>140</c:v>
                </c:pt>
                <c:pt idx="47">
                  <c:v>140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77</c:v>
                </c:pt>
                <c:pt idx="53">
                  <c:v>14</c:v>
                </c:pt>
                <c:pt idx="54">
                  <c:v>14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108.5</c:v>
                </c:pt>
                <c:pt idx="59">
                  <c:v>108.5</c:v>
                </c:pt>
                <c:pt idx="60">
                  <c:v>54</c:v>
                </c:pt>
                <c:pt idx="61">
                  <c:v>54</c:v>
                </c:pt>
                <c:pt idx="62">
                  <c:v>51.93</c:v>
                </c:pt>
                <c:pt idx="63">
                  <c:v>51.93</c:v>
                </c:pt>
                <c:pt idx="64">
                  <c:v>51.93</c:v>
                </c:pt>
                <c:pt idx="65">
                  <c:v>158.5</c:v>
                </c:pt>
                <c:pt idx="66">
                  <c:v>158.5</c:v>
                </c:pt>
                <c:pt idx="67">
                  <c:v>35</c:v>
                </c:pt>
                <c:pt idx="68">
                  <c:v>35</c:v>
                </c:pt>
                <c:pt idx="69">
                  <c:v>87.919999999999987</c:v>
                </c:pt>
                <c:pt idx="70">
                  <c:v>87.919999999999987</c:v>
                </c:pt>
                <c:pt idx="71">
                  <c:v>87.919999999999987</c:v>
                </c:pt>
                <c:pt idx="72">
                  <c:v>248</c:v>
                </c:pt>
                <c:pt idx="73">
                  <c:v>248</c:v>
                </c:pt>
                <c:pt idx="74">
                  <c:v>203</c:v>
                </c:pt>
                <c:pt idx="75">
                  <c:v>203</c:v>
                </c:pt>
                <c:pt idx="76">
                  <c:v>358.3</c:v>
                </c:pt>
                <c:pt idx="77">
                  <c:v>358.3</c:v>
                </c:pt>
                <c:pt idx="78">
                  <c:v>358.3</c:v>
                </c:pt>
                <c:pt idx="79">
                  <c:v>0</c:v>
                </c:pt>
                <c:pt idx="80">
                  <c:v>0</c:v>
                </c:pt>
                <c:pt idx="81">
                  <c:v>76</c:v>
                </c:pt>
                <c:pt idx="82">
                  <c:v>76</c:v>
                </c:pt>
                <c:pt idx="83">
                  <c:v>141.59</c:v>
                </c:pt>
                <c:pt idx="84">
                  <c:v>141.59</c:v>
                </c:pt>
                <c:pt idx="85">
                  <c:v>141.59</c:v>
                </c:pt>
                <c:pt idx="86">
                  <c:v>313.5</c:v>
                </c:pt>
                <c:pt idx="87">
                  <c:v>313.5</c:v>
                </c:pt>
                <c:pt idx="88">
                  <c:v>524</c:v>
                </c:pt>
                <c:pt idx="89">
                  <c:v>524</c:v>
                </c:pt>
                <c:pt idx="90">
                  <c:v>81.5</c:v>
                </c:pt>
                <c:pt idx="91">
                  <c:v>81.5</c:v>
                </c:pt>
                <c:pt idx="92">
                  <c:v>81.5</c:v>
                </c:pt>
                <c:pt idx="93">
                  <c:v>81.5</c:v>
                </c:pt>
                <c:pt idx="94">
                  <c:v>148</c:v>
                </c:pt>
                <c:pt idx="95">
                  <c:v>188</c:v>
                </c:pt>
                <c:pt idx="96">
                  <c:v>188</c:v>
                </c:pt>
                <c:pt idx="97">
                  <c:v>222.66</c:v>
                </c:pt>
                <c:pt idx="98">
                  <c:v>222.66</c:v>
                </c:pt>
                <c:pt idx="99">
                  <c:v>222.66</c:v>
                </c:pt>
                <c:pt idx="100">
                  <c:v>86</c:v>
                </c:pt>
                <c:pt idx="101">
                  <c:v>86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Graph Info.'!$S$1</c:f>
              <c:strCache>
                <c:ptCount val="1"/>
                <c:pt idx="0">
                  <c:v>2010 County Average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91232"/>
        <c:axId val="140192768"/>
      </c:lineChart>
      <c:dateAx>
        <c:axId val="140191232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1927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0192768"/>
        <c:scaling>
          <c:orientation val="minMax"/>
          <c:max val="7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
Mosqitoes</a:t>
                </a:r>
              </a:p>
            </c:rich>
          </c:tx>
          <c:layout>
            <c:manualLayout>
              <c:xMode val="edge"/>
              <c:yMode val="edge"/>
              <c:x val="0"/>
              <c:y val="0.4518760195758942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191232"/>
        <c:crosses val="autoZero"/>
        <c:crossBetween val="between"/>
        <c:majorUnit val="50"/>
        <c:minorUnit val="50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298557158717177"/>
          <c:y val="6.5252854812398134E-2"/>
          <c:w val="0.43291460931429676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Kindred Trap (#29) vs. 2010 County Average</a:t>
            </a:r>
          </a:p>
        </c:rich>
      </c:tx>
      <c:layout>
        <c:manualLayout>
          <c:xMode val="edge"/>
          <c:yMode val="edge"/>
          <c:x val="0.2619311875693674"/>
          <c:y val="1.1419249592169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561174551386622"/>
          <c:w val="0.92563817980022156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29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29'!$A$9:$A$110</c:f>
              <c:numCache>
                <c:formatCode>m/d;@</c:formatCode>
                <c:ptCount val="102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</c:numCache>
            </c:numRef>
          </c:cat>
          <c:val>
            <c:numRef>
              <c:f>'Trap 29'!$T$9:$T$110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29.2</c:v>
                </c:pt>
                <c:pt idx="5">
                  <c:v>29.2</c:v>
                </c:pt>
                <c:pt idx="6">
                  <c:v>29.2</c:v>
                </c:pt>
                <c:pt idx="7">
                  <c:v>29.2</c:v>
                </c:pt>
                <c:pt idx="8">
                  <c:v>29.2</c:v>
                </c:pt>
                <c:pt idx="9">
                  <c:v>25.5</c:v>
                </c:pt>
                <c:pt idx="10">
                  <c:v>25.5</c:v>
                </c:pt>
                <c:pt idx="11">
                  <c:v>82.5</c:v>
                </c:pt>
                <c:pt idx="12">
                  <c:v>82.5</c:v>
                </c:pt>
                <c:pt idx="13">
                  <c:v>80.5</c:v>
                </c:pt>
                <c:pt idx="14">
                  <c:v>80.5</c:v>
                </c:pt>
                <c:pt idx="15">
                  <c:v>80.5</c:v>
                </c:pt>
                <c:pt idx="16">
                  <c:v>80.5</c:v>
                </c:pt>
                <c:pt idx="17">
                  <c:v>7.5</c:v>
                </c:pt>
                <c:pt idx="18">
                  <c:v>7.5</c:v>
                </c:pt>
                <c:pt idx="19">
                  <c:v>17</c:v>
                </c:pt>
                <c:pt idx="20">
                  <c:v>33.989999999999995</c:v>
                </c:pt>
                <c:pt idx="21">
                  <c:v>33.989999999999995</c:v>
                </c:pt>
                <c:pt idx="22">
                  <c:v>33.989999999999995</c:v>
                </c:pt>
                <c:pt idx="23">
                  <c:v>24.5</c:v>
                </c:pt>
                <c:pt idx="24">
                  <c:v>24.5</c:v>
                </c:pt>
                <c:pt idx="25">
                  <c:v>5</c:v>
                </c:pt>
                <c:pt idx="26">
                  <c:v>5</c:v>
                </c:pt>
                <c:pt idx="27">
                  <c:v>18.93</c:v>
                </c:pt>
                <c:pt idx="28">
                  <c:v>18.93</c:v>
                </c:pt>
                <c:pt idx="29">
                  <c:v>18.93</c:v>
                </c:pt>
                <c:pt idx="30">
                  <c:v>104.5</c:v>
                </c:pt>
                <c:pt idx="31">
                  <c:v>104.5</c:v>
                </c:pt>
                <c:pt idx="32">
                  <c:v>129.5</c:v>
                </c:pt>
                <c:pt idx="33">
                  <c:v>129.5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228.5</c:v>
                </c:pt>
                <c:pt idx="38">
                  <c:v>228.5</c:v>
                </c:pt>
                <c:pt idx="39">
                  <c:v>142</c:v>
                </c:pt>
                <c:pt idx="40">
                  <c:v>142</c:v>
                </c:pt>
                <c:pt idx="41">
                  <c:v>107.97999999999999</c:v>
                </c:pt>
                <c:pt idx="42">
                  <c:v>107.97999999999999</c:v>
                </c:pt>
                <c:pt idx="43">
                  <c:v>107.97999999999999</c:v>
                </c:pt>
                <c:pt idx="44">
                  <c:v>26</c:v>
                </c:pt>
                <c:pt idx="45">
                  <c:v>26</c:v>
                </c:pt>
                <c:pt idx="46">
                  <c:v>142</c:v>
                </c:pt>
                <c:pt idx="47">
                  <c:v>142</c:v>
                </c:pt>
                <c:pt idx="48">
                  <c:v>157.25</c:v>
                </c:pt>
                <c:pt idx="49">
                  <c:v>157.25</c:v>
                </c:pt>
                <c:pt idx="50">
                  <c:v>157.25</c:v>
                </c:pt>
                <c:pt idx="51">
                  <c:v>157.25</c:v>
                </c:pt>
                <c:pt idx="52">
                  <c:v>48</c:v>
                </c:pt>
                <c:pt idx="53">
                  <c:v>40.5</c:v>
                </c:pt>
                <c:pt idx="54">
                  <c:v>40.5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29.5</c:v>
                </c:pt>
                <c:pt idx="59">
                  <c:v>29.5</c:v>
                </c:pt>
                <c:pt idx="60">
                  <c:v>38</c:v>
                </c:pt>
                <c:pt idx="61">
                  <c:v>38</c:v>
                </c:pt>
                <c:pt idx="62">
                  <c:v>104.27999999999999</c:v>
                </c:pt>
                <c:pt idx="63">
                  <c:v>104.27999999999999</c:v>
                </c:pt>
                <c:pt idx="64">
                  <c:v>104.27999999999999</c:v>
                </c:pt>
                <c:pt idx="65">
                  <c:v>53.5</c:v>
                </c:pt>
                <c:pt idx="66">
                  <c:v>53.5</c:v>
                </c:pt>
                <c:pt idx="67">
                  <c:v>93</c:v>
                </c:pt>
                <c:pt idx="68">
                  <c:v>93</c:v>
                </c:pt>
                <c:pt idx="69">
                  <c:v>49.61999999999999</c:v>
                </c:pt>
                <c:pt idx="70">
                  <c:v>49.61999999999999</c:v>
                </c:pt>
                <c:pt idx="71">
                  <c:v>49.61999999999999</c:v>
                </c:pt>
                <c:pt idx="72">
                  <c:v>62.5</c:v>
                </c:pt>
                <c:pt idx="73">
                  <c:v>62.5</c:v>
                </c:pt>
                <c:pt idx="74">
                  <c:v>67</c:v>
                </c:pt>
                <c:pt idx="75">
                  <c:v>67</c:v>
                </c:pt>
                <c:pt idx="76">
                  <c:v>162.66</c:v>
                </c:pt>
                <c:pt idx="77">
                  <c:v>162.66</c:v>
                </c:pt>
                <c:pt idx="78">
                  <c:v>162.66</c:v>
                </c:pt>
                <c:pt idx="79">
                  <c:v>694</c:v>
                </c:pt>
                <c:pt idx="80">
                  <c:v>694</c:v>
                </c:pt>
                <c:pt idx="81">
                  <c:v>82</c:v>
                </c:pt>
                <c:pt idx="82">
                  <c:v>82</c:v>
                </c:pt>
                <c:pt idx="83">
                  <c:v>80.259999999999991</c:v>
                </c:pt>
                <c:pt idx="84">
                  <c:v>80.259999999999991</c:v>
                </c:pt>
                <c:pt idx="85">
                  <c:v>80.259999999999991</c:v>
                </c:pt>
                <c:pt idx="86">
                  <c:v>235</c:v>
                </c:pt>
                <c:pt idx="87">
                  <c:v>235</c:v>
                </c:pt>
                <c:pt idx="88">
                  <c:v>40.5</c:v>
                </c:pt>
                <c:pt idx="89">
                  <c:v>40.5</c:v>
                </c:pt>
                <c:pt idx="90">
                  <c:v>114.25</c:v>
                </c:pt>
                <c:pt idx="91">
                  <c:v>114.25</c:v>
                </c:pt>
                <c:pt idx="92">
                  <c:v>114.25</c:v>
                </c:pt>
                <c:pt idx="93">
                  <c:v>114.25</c:v>
                </c:pt>
                <c:pt idx="94">
                  <c:v>125</c:v>
                </c:pt>
                <c:pt idx="95">
                  <c:v>53.5</c:v>
                </c:pt>
                <c:pt idx="96">
                  <c:v>53.5</c:v>
                </c:pt>
                <c:pt idx="97">
                  <c:v>81.33</c:v>
                </c:pt>
                <c:pt idx="98">
                  <c:v>81.33</c:v>
                </c:pt>
                <c:pt idx="99">
                  <c:v>81.33</c:v>
                </c:pt>
                <c:pt idx="100">
                  <c:v>68.5</c:v>
                </c:pt>
                <c:pt idx="101">
                  <c:v>68.5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Graph Info.'!$S$1</c:f>
              <c:strCache>
                <c:ptCount val="1"/>
                <c:pt idx="0">
                  <c:v>2010 County Average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27776"/>
        <c:axId val="140029312"/>
      </c:lineChart>
      <c:dateAx>
        <c:axId val="140027776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0293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00293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0456769983740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0277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963374028856834"/>
          <c:y val="5.8727569331158413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Horace Trap (#30) vs. 2009 County Average</a:t>
            </a:r>
          </a:p>
        </c:rich>
      </c:tx>
      <c:layout>
        <c:manualLayout>
          <c:xMode val="edge"/>
          <c:yMode val="edge"/>
          <c:x val="0.2852386237513872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30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30'!$A$9:$A$110</c:f>
              <c:numCache>
                <c:formatCode>m/d;@</c:formatCode>
                <c:ptCount val="102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</c:numCache>
            </c:numRef>
          </c:cat>
          <c:val>
            <c:numRef>
              <c:f>'Trap 30'!$T$9:$T$110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1.2000000000000002</c:v>
                </c:pt>
                <c:pt idx="5">
                  <c:v>1.2000000000000002</c:v>
                </c:pt>
                <c:pt idx="6">
                  <c:v>1.2000000000000002</c:v>
                </c:pt>
                <c:pt idx="7">
                  <c:v>1.2000000000000002</c:v>
                </c:pt>
                <c:pt idx="8">
                  <c:v>1.2000000000000002</c:v>
                </c:pt>
                <c:pt idx="9">
                  <c:v>5.5</c:v>
                </c:pt>
                <c:pt idx="10">
                  <c:v>5.5</c:v>
                </c:pt>
                <c:pt idx="11">
                  <c:v>35</c:v>
                </c:pt>
                <c:pt idx="12">
                  <c:v>35</c:v>
                </c:pt>
                <c:pt idx="13">
                  <c:v>25.5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0.5</c:v>
                </c:pt>
                <c:pt idx="18">
                  <c:v>0.5</c:v>
                </c:pt>
                <c:pt idx="19">
                  <c:v>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4.5</c:v>
                </c:pt>
                <c:pt idx="24">
                  <c:v>4.5</c:v>
                </c:pt>
                <c:pt idx="25">
                  <c:v>5.5</c:v>
                </c:pt>
                <c:pt idx="26">
                  <c:v>5.5</c:v>
                </c:pt>
                <c:pt idx="27">
                  <c:v>3.33</c:v>
                </c:pt>
                <c:pt idx="28">
                  <c:v>3.33</c:v>
                </c:pt>
                <c:pt idx="29">
                  <c:v>3.33</c:v>
                </c:pt>
                <c:pt idx="30">
                  <c:v>37</c:v>
                </c:pt>
                <c:pt idx="31">
                  <c:v>37</c:v>
                </c:pt>
                <c:pt idx="32">
                  <c:v>51.5</c:v>
                </c:pt>
                <c:pt idx="33">
                  <c:v>51.5</c:v>
                </c:pt>
                <c:pt idx="34">
                  <c:v>47.33</c:v>
                </c:pt>
                <c:pt idx="35">
                  <c:v>47.33</c:v>
                </c:pt>
                <c:pt idx="36">
                  <c:v>47.33</c:v>
                </c:pt>
                <c:pt idx="37">
                  <c:v>29.5</c:v>
                </c:pt>
                <c:pt idx="38">
                  <c:v>29.5</c:v>
                </c:pt>
                <c:pt idx="39">
                  <c:v>43</c:v>
                </c:pt>
                <c:pt idx="40">
                  <c:v>43</c:v>
                </c:pt>
                <c:pt idx="41">
                  <c:v>30.259999999999998</c:v>
                </c:pt>
                <c:pt idx="42">
                  <c:v>30.259999999999998</c:v>
                </c:pt>
                <c:pt idx="43">
                  <c:v>30.259999999999998</c:v>
                </c:pt>
                <c:pt idx="44">
                  <c:v>12.5</c:v>
                </c:pt>
                <c:pt idx="45">
                  <c:v>12.5</c:v>
                </c:pt>
                <c:pt idx="46">
                  <c:v>82</c:v>
                </c:pt>
                <c:pt idx="47">
                  <c:v>82</c:v>
                </c:pt>
                <c:pt idx="48">
                  <c:v>83.75</c:v>
                </c:pt>
                <c:pt idx="49">
                  <c:v>83.75</c:v>
                </c:pt>
                <c:pt idx="50">
                  <c:v>83.75</c:v>
                </c:pt>
                <c:pt idx="51">
                  <c:v>83.75</c:v>
                </c:pt>
                <c:pt idx="52">
                  <c:v>13</c:v>
                </c:pt>
                <c:pt idx="53">
                  <c:v>13.5</c:v>
                </c:pt>
                <c:pt idx="54">
                  <c:v>13.5</c:v>
                </c:pt>
                <c:pt idx="55">
                  <c:v>10.33</c:v>
                </c:pt>
                <c:pt idx="56">
                  <c:v>10.33</c:v>
                </c:pt>
                <c:pt idx="57">
                  <c:v>10.33</c:v>
                </c:pt>
                <c:pt idx="58">
                  <c:v>7</c:v>
                </c:pt>
                <c:pt idx="59">
                  <c:v>7</c:v>
                </c:pt>
                <c:pt idx="60">
                  <c:v>8.5</c:v>
                </c:pt>
                <c:pt idx="61">
                  <c:v>8.5</c:v>
                </c:pt>
                <c:pt idx="62">
                  <c:v>18.93</c:v>
                </c:pt>
                <c:pt idx="63">
                  <c:v>18.93</c:v>
                </c:pt>
                <c:pt idx="64">
                  <c:v>18.93</c:v>
                </c:pt>
                <c:pt idx="65">
                  <c:v>21.5</c:v>
                </c:pt>
                <c:pt idx="66">
                  <c:v>21.5</c:v>
                </c:pt>
                <c:pt idx="67">
                  <c:v>6</c:v>
                </c:pt>
                <c:pt idx="68">
                  <c:v>6</c:v>
                </c:pt>
                <c:pt idx="69">
                  <c:v>13.32</c:v>
                </c:pt>
                <c:pt idx="70">
                  <c:v>13.32</c:v>
                </c:pt>
                <c:pt idx="71">
                  <c:v>13.32</c:v>
                </c:pt>
                <c:pt idx="72">
                  <c:v>91</c:v>
                </c:pt>
                <c:pt idx="73">
                  <c:v>91</c:v>
                </c:pt>
                <c:pt idx="74">
                  <c:v>43.5</c:v>
                </c:pt>
                <c:pt idx="75">
                  <c:v>43.5</c:v>
                </c:pt>
                <c:pt idx="76">
                  <c:v>52.33</c:v>
                </c:pt>
                <c:pt idx="77">
                  <c:v>52.33</c:v>
                </c:pt>
                <c:pt idx="78">
                  <c:v>52.33</c:v>
                </c:pt>
                <c:pt idx="79">
                  <c:v>82</c:v>
                </c:pt>
                <c:pt idx="80">
                  <c:v>82</c:v>
                </c:pt>
                <c:pt idx="81">
                  <c:v>108</c:v>
                </c:pt>
                <c:pt idx="82">
                  <c:v>108</c:v>
                </c:pt>
                <c:pt idx="83">
                  <c:v>122.61999999999999</c:v>
                </c:pt>
                <c:pt idx="84">
                  <c:v>122.61999999999999</c:v>
                </c:pt>
                <c:pt idx="85">
                  <c:v>122.61999999999999</c:v>
                </c:pt>
                <c:pt idx="86">
                  <c:v>98</c:v>
                </c:pt>
                <c:pt idx="87">
                  <c:v>297</c:v>
                </c:pt>
                <c:pt idx="88">
                  <c:v>52</c:v>
                </c:pt>
                <c:pt idx="89">
                  <c:v>52</c:v>
                </c:pt>
                <c:pt idx="90">
                  <c:v>15.5</c:v>
                </c:pt>
                <c:pt idx="91">
                  <c:v>15.5</c:v>
                </c:pt>
                <c:pt idx="92">
                  <c:v>15.5</c:v>
                </c:pt>
                <c:pt idx="93">
                  <c:v>15.5</c:v>
                </c:pt>
                <c:pt idx="94">
                  <c:v>58</c:v>
                </c:pt>
                <c:pt idx="95">
                  <c:v>42.5</c:v>
                </c:pt>
                <c:pt idx="96">
                  <c:v>42.5</c:v>
                </c:pt>
                <c:pt idx="97">
                  <c:v>41.67</c:v>
                </c:pt>
                <c:pt idx="98">
                  <c:v>41.67</c:v>
                </c:pt>
                <c:pt idx="99">
                  <c:v>41.67</c:v>
                </c:pt>
                <c:pt idx="100">
                  <c:v>124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v>2010 County Average</c:v>
          </c:tx>
          <c:marker>
            <c:symbol val="none"/>
          </c:marker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40768"/>
        <c:axId val="140242304"/>
      </c:lineChart>
      <c:dateAx>
        <c:axId val="140240768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2423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024230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6982055464962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240768"/>
        <c:crossesAt val="39221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406215316317601"/>
          <c:y val="6.362153344208811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HunterTrap (#31) vs. 2010 County Average</a:t>
            </a:r>
          </a:p>
        </c:rich>
      </c:tx>
      <c:layout>
        <c:manualLayout>
          <c:xMode val="edge"/>
          <c:yMode val="edge"/>
          <c:x val="0.32630410654830388"/>
          <c:y val="6.525285481240413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398042414355628"/>
          <c:w val="0.92563817980022156"/>
          <c:h val="0.76019575856454658"/>
        </c:manualLayout>
      </c:layout>
      <c:lineChart>
        <c:grouping val="standard"/>
        <c:varyColors val="0"/>
        <c:ser>
          <c:idx val="0"/>
          <c:order val="0"/>
          <c:tx>
            <c:v>Trap 31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Info.'!$A$17:$A$151</c:f>
              <c:numCache>
                <c:formatCode>m/d;@</c:formatCode>
                <c:ptCount val="135"/>
                <c:pt idx="0">
                  <c:v>40313</c:v>
                </c:pt>
                <c:pt idx="1">
                  <c:v>40314</c:v>
                </c:pt>
                <c:pt idx="2">
                  <c:v>40315</c:v>
                </c:pt>
                <c:pt idx="3">
                  <c:v>40316</c:v>
                </c:pt>
                <c:pt idx="4">
                  <c:v>40317</c:v>
                </c:pt>
                <c:pt idx="5">
                  <c:v>40318</c:v>
                </c:pt>
                <c:pt idx="6">
                  <c:v>40319</c:v>
                </c:pt>
                <c:pt idx="7">
                  <c:v>40320</c:v>
                </c:pt>
                <c:pt idx="8">
                  <c:v>40321</c:v>
                </c:pt>
                <c:pt idx="9">
                  <c:v>40322</c:v>
                </c:pt>
                <c:pt idx="10">
                  <c:v>40323</c:v>
                </c:pt>
                <c:pt idx="11">
                  <c:v>40324</c:v>
                </c:pt>
                <c:pt idx="12">
                  <c:v>40325</c:v>
                </c:pt>
                <c:pt idx="13">
                  <c:v>40326</c:v>
                </c:pt>
                <c:pt idx="14">
                  <c:v>40327</c:v>
                </c:pt>
                <c:pt idx="15">
                  <c:v>40328</c:v>
                </c:pt>
                <c:pt idx="16">
                  <c:v>40329</c:v>
                </c:pt>
                <c:pt idx="17">
                  <c:v>40330</c:v>
                </c:pt>
                <c:pt idx="18">
                  <c:v>40331</c:v>
                </c:pt>
                <c:pt idx="19">
                  <c:v>40332</c:v>
                </c:pt>
                <c:pt idx="20">
                  <c:v>40333</c:v>
                </c:pt>
                <c:pt idx="21">
                  <c:v>40334</c:v>
                </c:pt>
                <c:pt idx="22">
                  <c:v>40335</c:v>
                </c:pt>
                <c:pt idx="23">
                  <c:v>40336</c:v>
                </c:pt>
                <c:pt idx="24">
                  <c:v>40337</c:v>
                </c:pt>
                <c:pt idx="25">
                  <c:v>40338</c:v>
                </c:pt>
                <c:pt idx="26">
                  <c:v>40339</c:v>
                </c:pt>
                <c:pt idx="27">
                  <c:v>40340</c:v>
                </c:pt>
                <c:pt idx="28">
                  <c:v>40341</c:v>
                </c:pt>
                <c:pt idx="29">
                  <c:v>40342</c:v>
                </c:pt>
                <c:pt idx="30">
                  <c:v>40343</c:v>
                </c:pt>
                <c:pt idx="31">
                  <c:v>40344</c:v>
                </c:pt>
                <c:pt idx="32">
                  <c:v>40345</c:v>
                </c:pt>
                <c:pt idx="33">
                  <c:v>40346</c:v>
                </c:pt>
                <c:pt idx="34">
                  <c:v>40347</c:v>
                </c:pt>
                <c:pt idx="35">
                  <c:v>40348</c:v>
                </c:pt>
                <c:pt idx="36">
                  <c:v>40349</c:v>
                </c:pt>
                <c:pt idx="37">
                  <c:v>40350</c:v>
                </c:pt>
                <c:pt idx="38">
                  <c:v>40351</c:v>
                </c:pt>
                <c:pt idx="39">
                  <c:v>40352</c:v>
                </c:pt>
                <c:pt idx="40">
                  <c:v>40353</c:v>
                </c:pt>
                <c:pt idx="41">
                  <c:v>40354</c:v>
                </c:pt>
                <c:pt idx="42">
                  <c:v>40355</c:v>
                </c:pt>
                <c:pt idx="43">
                  <c:v>40356</c:v>
                </c:pt>
                <c:pt idx="44">
                  <c:v>40357</c:v>
                </c:pt>
                <c:pt idx="45">
                  <c:v>40358</c:v>
                </c:pt>
                <c:pt idx="46">
                  <c:v>40359</c:v>
                </c:pt>
                <c:pt idx="47">
                  <c:v>40360</c:v>
                </c:pt>
                <c:pt idx="48">
                  <c:v>40361</c:v>
                </c:pt>
                <c:pt idx="49">
                  <c:v>40362</c:v>
                </c:pt>
                <c:pt idx="50">
                  <c:v>40363</c:v>
                </c:pt>
                <c:pt idx="51">
                  <c:v>40364</c:v>
                </c:pt>
                <c:pt idx="52">
                  <c:v>40365</c:v>
                </c:pt>
                <c:pt idx="53">
                  <c:v>40366</c:v>
                </c:pt>
                <c:pt idx="54">
                  <c:v>40367</c:v>
                </c:pt>
                <c:pt idx="55">
                  <c:v>40368</c:v>
                </c:pt>
                <c:pt idx="56">
                  <c:v>40369</c:v>
                </c:pt>
                <c:pt idx="57">
                  <c:v>40370</c:v>
                </c:pt>
                <c:pt idx="58">
                  <c:v>40371</c:v>
                </c:pt>
                <c:pt idx="59">
                  <c:v>40372</c:v>
                </c:pt>
                <c:pt idx="60">
                  <c:v>40373</c:v>
                </c:pt>
                <c:pt idx="61">
                  <c:v>40374</c:v>
                </c:pt>
                <c:pt idx="62">
                  <c:v>40375</c:v>
                </c:pt>
                <c:pt idx="63">
                  <c:v>40376</c:v>
                </c:pt>
                <c:pt idx="64">
                  <c:v>40377</c:v>
                </c:pt>
                <c:pt idx="65">
                  <c:v>40378</c:v>
                </c:pt>
                <c:pt idx="66">
                  <c:v>40379</c:v>
                </c:pt>
                <c:pt idx="67">
                  <c:v>40380</c:v>
                </c:pt>
                <c:pt idx="68">
                  <c:v>40381</c:v>
                </c:pt>
                <c:pt idx="69">
                  <c:v>40382</c:v>
                </c:pt>
                <c:pt idx="70">
                  <c:v>40383</c:v>
                </c:pt>
                <c:pt idx="71">
                  <c:v>40384</c:v>
                </c:pt>
                <c:pt idx="72">
                  <c:v>40385</c:v>
                </c:pt>
                <c:pt idx="73">
                  <c:v>40386</c:v>
                </c:pt>
                <c:pt idx="74">
                  <c:v>40387</c:v>
                </c:pt>
                <c:pt idx="75">
                  <c:v>40388</c:v>
                </c:pt>
                <c:pt idx="76">
                  <c:v>40389</c:v>
                </c:pt>
                <c:pt idx="77">
                  <c:v>40390</c:v>
                </c:pt>
                <c:pt idx="78">
                  <c:v>40391</c:v>
                </c:pt>
                <c:pt idx="79">
                  <c:v>40392</c:v>
                </c:pt>
                <c:pt idx="80">
                  <c:v>40393</c:v>
                </c:pt>
                <c:pt idx="81">
                  <c:v>40394</c:v>
                </c:pt>
                <c:pt idx="82">
                  <c:v>40395</c:v>
                </c:pt>
                <c:pt idx="83">
                  <c:v>40396</c:v>
                </c:pt>
                <c:pt idx="84">
                  <c:v>40397</c:v>
                </c:pt>
                <c:pt idx="85">
                  <c:v>40398</c:v>
                </c:pt>
                <c:pt idx="86">
                  <c:v>40399</c:v>
                </c:pt>
                <c:pt idx="87">
                  <c:v>40400</c:v>
                </c:pt>
                <c:pt idx="88">
                  <c:v>40401</c:v>
                </c:pt>
                <c:pt idx="89">
                  <c:v>40402</c:v>
                </c:pt>
                <c:pt idx="90">
                  <c:v>40403</c:v>
                </c:pt>
                <c:pt idx="91">
                  <c:v>40404</c:v>
                </c:pt>
                <c:pt idx="92">
                  <c:v>40405</c:v>
                </c:pt>
                <c:pt idx="93">
                  <c:v>40406</c:v>
                </c:pt>
                <c:pt idx="94">
                  <c:v>40407</c:v>
                </c:pt>
                <c:pt idx="95">
                  <c:v>40408</c:v>
                </c:pt>
                <c:pt idx="96">
                  <c:v>40409</c:v>
                </c:pt>
                <c:pt idx="97">
                  <c:v>40410</c:v>
                </c:pt>
                <c:pt idx="98">
                  <c:v>40411</c:v>
                </c:pt>
                <c:pt idx="99">
                  <c:v>40412</c:v>
                </c:pt>
                <c:pt idx="100">
                  <c:v>40413</c:v>
                </c:pt>
                <c:pt idx="101">
                  <c:v>40414</c:v>
                </c:pt>
                <c:pt idx="102">
                  <c:v>40415</c:v>
                </c:pt>
                <c:pt idx="103">
                  <c:v>40416</c:v>
                </c:pt>
                <c:pt idx="104">
                  <c:v>40417</c:v>
                </c:pt>
                <c:pt idx="105">
                  <c:v>40418</c:v>
                </c:pt>
                <c:pt idx="106">
                  <c:v>40419</c:v>
                </c:pt>
                <c:pt idx="107">
                  <c:v>40420</c:v>
                </c:pt>
                <c:pt idx="108">
                  <c:v>40421</c:v>
                </c:pt>
                <c:pt idx="109">
                  <c:v>40422</c:v>
                </c:pt>
                <c:pt idx="110">
                  <c:v>40423</c:v>
                </c:pt>
                <c:pt idx="111">
                  <c:v>40424</c:v>
                </c:pt>
                <c:pt idx="112">
                  <c:v>40425</c:v>
                </c:pt>
                <c:pt idx="113">
                  <c:v>40426</c:v>
                </c:pt>
                <c:pt idx="114">
                  <c:v>40427</c:v>
                </c:pt>
                <c:pt idx="115">
                  <c:v>40428</c:v>
                </c:pt>
                <c:pt idx="116">
                  <c:v>40429</c:v>
                </c:pt>
                <c:pt idx="117">
                  <c:v>40430</c:v>
                </c:pt>
                <c:pt idx="118">
                  <c:v>40431</c:v>
                </c:pt>
                <c:pt idx="119">
                  <c:v>40432</c:v>
                </c:pt>
                <c:pt idx="120">
                  <c:v>40433</c:v>
                </c:pt>
                <c:pt idx="121">
                  <c:v>40434</c:v>
                </c:pt>
                <c:pt idx="122">
                  <c:v>40435</c:v>
                </c:pt>
                <c:pt idx="123">
                  <c:v>40436</c:v>
                </c:pt>
                <c:pt idx="124">
                  <c:v>40437</c:v>
                </c:pt>
                <c:pt idx="125">
                  <c:v>40438</c:v>
                </c:pt>
                <c:pt idx="126">
                  <c:v>40439</c:v>
                </c:pt>
                <c:pt idx="127">
                  <c:v>40440</c:v>
                </c:pt>
                <c:pt idx="128">
                  <c:v>40441</c:v>
                </c:pt>
                <c:pt idx="129">
                  <c:v>40442</c:v>
                </c:pt>
                <c:pt idx="130">
                  <c:v>40443</c:v>
                </c:pt>
                <c:pt idx="131">
                  <c:v>40444</c:v>
                </c:pt>
                <c:pt idx="132">
                  <c:v>40445</c:v>
                </c:pt>
                <c:pt idx="133">
                  <c:v>40446</c:v>
                </c:pt>
                <c:pt idx="134">
                  <c:v>40447</c:v>
                </c:pt>
              </c:numCache>
            </c:numRef>
          </c:cat>
          <c:val>
            <c:numRef>
              <c:f>'Trap 31'!$T$9:$T$110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3.4</c:v>
                </c:pt>
                <c:pt idx="8">
                  <c:v>3.4</c:v>
                </c:pt>
                <c:pt idx="9">
                  <c:v>4.5</c:v>
                </c:pt>
                <c:pt idx="10">
                  <c:v>4.5</c:v>
                </c:pt>
                <c:pt idx="11">
                  <c:v>7</c:v>
                </c:pt>
                <c:pt idx="12">
                  <c:v>7</c:v>
                </c:pt>
                <c:pt idx="13">
                  <c:v>23.5</c:v>
                </c:pt>
                <c:pt idx="14">
                  <c:v>23.5</c:v>
                </c:pt>
                <c:pt idx="15">
                  <c:v>23.5</c:v>
                </c:pt>
                <c:pt idx="16">
                  <c:v>23.5</c:v>
                </c:pt>
                <c:pt idx="17">
                  <c:v>7.5</c:v>
                </c:pt>
                <c:pt idx="18">
                  <c:v>7.5</c:v>
                </c:pt>
                <c:pt idx="19">
                  <c:v>4</c:v>
                </c:pt>
                <c:pt idx="20">
                  <c:v>13.34</c:v>
                </c:pt>
                <c:pt idx="21">
                  <c:v>13.34</c:v>
                </c:pt>
                <c:pt idx="22">
                  <c:v>13.34</c:v>
                </c:pt>
                <c:pt idx="23">
                  <c:v>41</c:v>
                </c:pt>
                <c:pt idx="24">
                  <c:v>41</c:v>
                </c:pt>
                <c:pt idx="25">
                  <c:v>4.5</c:v>
                </c:pt>
                <c:pt idx="26">
                  <c:v>4.5</c:v>
                </c:pt>
                <c:pt idx="27">
                  <c:v>40.299999999999997</c:v>
                </c:pt>
                <c:pt idx="28">
                  <c:v>40.299999999999997</c:v>
                </c:pt>
                <c:pt idx="29">
                  <c:v>40.299999999999997</c:v>
                </c:pt>
                <c:pt idx="30">
                  <c:v>305.5</c:v>
                </c:pt>
                <c:pt idx="31">
                  <c:v>305.5</c:v>
                </c:pt>
                <c:pt idx="32">
                  <c:v>75</c:v>
                </c:pt>
                <c:pt idx="33">
                  <c:v>75</c:v>
                </c:pt>
                <c:pt idx="34">
                  <c:v>161.65</c:v>
                </c:pt>
                <c:pt idx="35">
                  <c:v>161.65</c:v>
                </c:pt>
                <c:pt idx="36">
                  <c:v>161.65</c:v>
                </c:pt>
                <c:pt idx="37">
                  <c:v>255</c:v>
                </c:pt>
                <c:pt idx="38">
                  <c:v>255</c:v>
                </c:pt>
                <c:pt idx="39">
                  <c:v>119</c:v>
                </c:pt>
                <c:pt idx="40">
                  <c:v>119</c:v>
                </c:pt>
                <c:pt idx="41">
                  <c:v>55.33</c:v>
                </c:pt>
                <c:pt idx="42">
                  <c:v>55.33</c:v>
                </c:pt>
                <c:pt idx="43">
                  <c:v>55.33</c:v>
                </c:pt>
                <c:pt idx="44">
                  <c:v>32.5</c:v>
                </c:pt>
                <c:pt idx="45">
                  <c:v>32.5</c:v>
                </c:pt>
                <c:pt idx="46">
                  <c:v>80.5</c:v>
                </c:pt>
                <c:pt idx="47">
                  <c:v>80.5</c:v>
                </c:pt>
                <c:pt idx="48">
                  <c:v>119.75</c:v>
                </c:pt>
                <c:pt idx="49">
                  <c:v>119.75</c:v>
                </c:pt>
                <c:pt idx="50">
                  <c:v>119.75</c:v>
                </c:pt>
                <c:pt idx="51">
                  <c:v>119.75</c:v>
                </c:pt>
                <c:pt idx="52">
                  <c:v>147</c:v>
                </c:pt>
                <c:pt idx="53">
                  <c:v>33.5</c:v>
                </c:pt>
                <c:pt idx="54">
                  <c:v>33.5</c:v>
                </c:pt>
                <c:pt idx="55">
                  <c:v>84.34</c:v>
                </c:pt>
                <c:pt idx="56">
                  <c:v>84.34</c:v>
                </c:pt>
                <c:pt idx="57">
                  <c:v>84.34</c:v>
                </c:pt>
                <c:pt idx="58">
                  <c:v>45</c:v>
                </c:pt>
                <c:pt idx="59">
                  <c:v>45</c:v>
                </c:pt>
                <c:pt idx="60">
                  <c:v>34.5</c:v>
                </c:pt>
                <c:pt idx="61">
                  <c:v>34.5</c:v>
                </c:pt>
                <c:pt idx="62">
                  <c:v>53.579999999999991</c:v>
                </c:pt>
                <c:pt idx="63">
                  <c:v>53.579999999999991</c:v>
                </c:pt>
                <c:pt idx="64">
                  <c:v>53.579999999999991</c:v>
                </c:pt>
                <c:pt idx="65">
                  <c:v>50.5</c:v>
                </c:pt>
                <c:pt idx="66">
                  <c:v>50.5</c:v>
                </c:pt>
                <c:pt idx="67">
                  <c:v>17.5</c:v>
                </c:pt>
                <c:pt idx="68">
                  <c:v>17.5</c:v>
                </c:pt>
                <c:pt idx="69">
                  <c:v>59.289999999999992</c:v>
                </c:pt>
                <c:pt idx="70">
                  <c:v>59.289999999999992</c:v>
                </c:pt>
                <c:pt idx="71">
                  <c:v>59.289999999999992</c:v>
                </c:pt>
                <c:pt idx="72">
                  <c:v>225.5</c:v>
                </c:pt>
                <c:pt idx="73">
                  <c:v>225.5</c:v>
                </c:pt>
                <c:pt idx="74">
                  <c:v>105.5</c:v>
                </c:pt>
                <c:pt idx="75">
                  <c:v>105.5</c:v>
                </c:pt>
                <c:pt idx="76">
                  <c:v>112.97999999999999</c:v>
                </c:pt>
                <c:pt idx="77">
                  <c:v>112.97999999999999</c:v>
                </c:pt>
                <c:pt idx="78">
                  <c:v>112.97999999999999</c:v>
                </c:pt>
                <c:pt idx="79">
                  <c:v>208</c:v>
                </c:pt>
                <c:pt idx="80">
                  <c:v>208</c:v>
                </c:pt>
                <c:pt idx="81">
                  <c:v>34</c:v>
                </c:pt>
                <c:pt idx="82">
                  <c:v>34</c:v>
                </c:pt>
                <c:pt idx="83">
                  <c:v>91.589999999999989</c:v>
                </c:pt>
                <c:pt idx="84">
                  <c:v>91.589999999999989</c:v>
                </c:pt>
                <c:pt idx="85">
                  <c:v>91.589999999999989</c:v>
                </c:pt>
                <c:pt idx="86">
                  <c:v>194</c:v>
                </c:pt>
                <c:pt idx="87">
                  <c:v>194</c:v>
                </c:pt>
                <c:pt idx="88">
                  <c:v>116</c:v>
                </c:pt>
                <c:pt idx="89">
                  <c:v>116</c:v>
                </c:pt>
                <c:pt idx="90">
                  <c:v>24.25</c:v>
                </c:pt>
                <c:pt idx="91">
                  <c:v>24.25</c:v>
                </c:pt>
                <c:pt idx="92">
                  <c:v>24.25</c:v>
                </c:pt>
                <c:pt idx="93">
                  <c:v>24.25</c:v>
                </c:pt>
                <c:pt idx="94">
                  <c:v>30</c:v>
                </c:pt>
                <c:pt idx="95">
                  <c:v>81</c:v>
                </c:pt>
                <c:pt idx="96">
                  <c:v>81</c:v>
                </c:pt>
                <c:pt idx="97">
                  <c:v>47.33</c:v>
                </c:pt>
                <c:pt idx="98">
                  <c:v>47.33</c:v>
                </c:pt>
                <c:pt idx="99">
                  <c:v>47.33</c:v>
                </c:pt>
                <c:pt idx="100">
                  <c:v>34</c:v>
                </c:pt>
                <c:pt idx="10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v>2010 County Average</c:v>
          </c:tx>
          <c:spPr>
            <a:ln w="38100">
              <a:solidFill>
                <a:srgbClr val="92D05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Info.'!$A$17:$A$151</c:f>
              <c:numCache>
                <c:formatCode>m/d;@</c:formatCode>
                <c:ptCount val="135"/>
                <c:pt idx="0">
                  <c:v>40313</c:v>
                </c:pt>
                <c:pt idx="1">
                  <c:v>40314</c:v>
                </c:pt>
                <c:pt idx="2">
                  <c:v>40315</c:v>
                </c:pt>
                <c:pt idx="3">
                  <c:v>40316</c:v>
                </c:pt>
                <c:pt idx="4">
                  <c:v>40317</c:v>
                </c:pt>
                <c:pt idx="5">
                  <c:v>40318</c:v>
                </c:pt>
                <c:pt idx="6">
                  <c:v>40319</c:v>
                </c:pt>
                <c:pt idx="7">
                  <c:v>40320</c:v>
                </c:pt>
                <c:pt idx="8">
                  <c:v>40321</c:v>
                </c:pt>
                <c:pt idx="9">
                  <c:v>40322</c:v>
                </c:pt>
                <c:pt idx="10">
                  <c:v>40323</c:v>
                </c:pt>
                <c:pt idx="11">
                  <c:v>40324</c:v>
                </c:pt>
                <c:pt idx="12">
                  <c:v>40325</c:v>
                </c:pt>
                <c:pt idx="13">
                  <c:v>40326</c:v>
                </c:pt>
                <c:pt idx="14">
                  <c:v>40327</c:v>
                </c:pt>
                <c:pt idx="15">
                  <c:v>40328</c:v>
                </c:pt>
                <c:pt idx="16">
                  <c:v>40329</c:v>
                </c:pt>
                <c:pt idx="17">
                  <c:v>40330</c:v>
                </c:pt>
                <c:pt idx="18">
                  <c:v>40331</c:v>
                </c:pt>
                <c:pt idx="19">
                  <c:v>40332</c:v>
                </c:pt>
                <c:pt idx="20">
                  <c:v>40333</c:v>
                </c:pt>
                <c:pt idx="21">
                  <c:v>40334</c:v>
                </c:pt>
                <c:pt idx="22">
                  <c:v>40335</c:v>
                </c:pt>
                <c:pt idx="23">
                  <c:v>40336</c:v>
                </c:pt>
                <c:pt idx="24">
                  <c:v>40337</c:v>
                </c:pt>
                <c:pt idx="25">
                  <c:v>40338</c:v>
                </c:pt>
                <c:pt idx="26">
                  <c:v>40339</c:v>
                </c:pt>
                <c:pt idx="27">
                  <c:v>40340</c:v>
                </c:pt>
                <c:pt idx="28">
                  <c:v>40341</c:v>
                </c:pt>
                <c:pt idx="29">
                  <c:v>40342</c:v>
                </c:pt>
                <c:pt idx="30">
                  <c:v>40343</c:v>
                </c:pt>
                <c:pt idx="31">
                  <c:v>40344</c:v>
                </c:pt>
                <c:pt idx="32">
                  <c:v>40345</c:v>
                </c:pt>
                <c:pt idx="33">
                  <c:v>40346</c:v>
                </c:pt>
                <c:pt idx="34">
                  <c:v>40347</c:v>
                </c:pt>
                <c:pt idx="35">
                  <c:v>40348</c:v>
                </c:pt>
                <c:pt idx="36">
                  <c:v>40349</c:v>
                </c:pt>
                <c:pt idx="37">
                  <c:v>40350</c:v>
                </c:pt>
                <c:pt idx="38">
                  <c:v>40351</c:v>
                </c:pt>
                <c:pt idx="39">
                  <c:v>40352</c:v>
                </c:pt>
                <c:pt idx="40">
                  <c:v>40353</c:v>
                </c:pt>
                <c:pt idx="41">
                  <c:v>40354</c:v>
                </c:pt>
                <c:pt idx="42">
                  <c:v>40355</c:v>
                </c:pt>
                <c:pt idx="43">
                  <c:v>40356</c:v>
                </c:pt>
                <c:pt idx="44">
                  <c:v>40357</c:v>
                </c:pt>
                <c:pt idx="45">
                  <c:v>40358</c:v>
                </c:pt>
                <c:pt idx="46">
                  <c:v>40359</c:v>
                </c:pt>
                <c:pt idx="47">
                  <c:v>40360</c:v>
                </c:pt>
                <c:pt idx="48">
                  <c:v>40361</c:v>
                </c:pt>
                <c:pt idx="49">
                  <c:v>40362</c:v>
                </c:pt>
                <c:pt idx="50">
                  <c:v>40363</c:v>
                </c:pt>
                <c:pt idx="51">
                  <c:v>40364</c:v>
                </c:pt>
                <c:pt idx="52">
                  <c:v>40365</c:v>
                </c:pt>
                <c:pt idx="53">
                  <c:v>40366</c:v>
                </c:pt>
                <c:pt idx="54">
                  <c:v>40367</c:v>
                </c:pt>
                <c:pt idx="55">
                  <c:v>40368</c:v>
                </c:pt>
                <c:pt idx="56">
                  <c:v>40369</c:v>
                </c:pt>
                <c:pt idx="57">
                  <c:v>40370</c:v>
                </c:pt>
                <c:pt idx="58">
                  <c:v>40371</c:v>
                </c:pt>
                <c:pt idx="59">
                  <c:v>40372</c:v>
                </c:pt>
                <c:pt idx="60">
                  <c:v>40373</c:v>
                </c:pt>
                <c:pt idx="61">
                  <c:v>40374</c:v>
                </c:pt>
                <c:pt idx="62">
                  <c:v>40375</c:v>
                </c:pt>
                <c:pt idx="63">
                  <c:v>40376</c:v>
                </c:pt>
                <c:pt idx="64">
                  <c:v>40377</c:v>
                </c:pt>
                <c:pt idx="65">
                  <c:v>40378</c:v>
                </c:pt>
                <c:pt idx="66">
                  <c:v>40379</c:v>
                </c:pt>
                <c:pt idx="67">
                  <c:v>40380</c:v>
                </c:pt>
                <c:pt idx="68">
                  <c:v>40381</c:v>
                </c:pt>
                <c:pt idx="69">
                  <c:v>40382</c:v>
                </c:pt>
                <c:pt idx="70">
                  <c:v>40383</c:v>
                </c:pt>
                <c:pt idx="71">
                  <c:v>40384</c:v>
                </c:pt>
                <c:pt idx="72">
                  <c:v>40385</c:v>
                </c:pt>
                <c:pt idx="73">
                  <c:v>40386</c:v>
                </c:pt>
                <c:pt idx="74">
                  <c:v>40387</c:v>
                </c:pt>
                <c:pt idx="75">
                  <c:v>40388</c:v>
                </c:pt>
                <c:pt idx="76">
                  <c:v>40389</c:v>
                </c:pt>
                <c:pt idx="77">
                  <c:v>40390</c:v>
                </c:pt>
                <c:pt idx="78">
                  <c:v>40391</c:v>
                </c:pt>
                <c:pt idx="79">
                  <c:v>40392</c:v>
                </c:pt>
                <c:pt idx="80">
                  <c:v>40393</c:v>
                </c:pt>
                <c:pt idx="81">
                  <c:v>40394</c:v>
                </c:pt>
                <c:pt idx="82">
                  <c:v>40395</c:v>
                </c:pt>
                <c:pt idx="83">
                  <c:v>40396</c:v>
                </c:pt>
                <c:pt idx="84">
                  <c:v>40397</c:v>
                </c:pt>
                <c:pt idx="85">
                  <c:v>40398</c:v>
                </c:pt>
                <c:pt idx="86">
                  <c:v>40399</c:v>
                </c:pt>
                <c:pt idx="87">
                  <c:v>40400</c:v>
                </c:pt>
                <c:pt idx="88">
                  <c:v>40401</c:v>
                </c:pt>
                <c:pt idx="89">
                  <c:v>40402</c:v>
                </c:pt>
                <c:pt idx="90">
                  <c:v>40403</c:v>
                </c:pt>
                <c:pt idx="91">
                  <c:v>40404</c:v>
                </c:pt>
                <c:pt idx="92">
                  <c:v>40405</c:v>
                </c:pt>
                <c:pt idx="93">
                  <c:v>40406</c:v>
                </c:pt>
                <c:pt idx="94">
                  <c:v>40407</c:v>
                </c:pt>
                <c:pt idx="95">
                  <c:v>40408</c:v>
                </c:pt>
                <c:pt idx="96">
                  <c:v>40409</c:v>
                </c:pt>
                <c:pt idx="97">
                  <c:v>40410</c:v>
                </c:pt>
                <c:pt idx="98">
                  <c:v>40411</c:v>
                </c:pt>
                <c:pt idx="99">
                  <c:v>40412</c:v>
                </c:pt>
                <c:pt idx="100">
                  <c:v>40413</c:v>
                </c:pt>
                <c:pt idx="101">
                  <c:v>40414</c:v>
                </c:pt>
                <c:pt idx="102">
                  <c:v>40415</c:v>
                </c:pt>
                <c:pt idx="103">
                  <c:v>40416</c:v>
                </c:pt>
                <c:pt idx="104">
                  <c:v>40417</c:v>
                </c:pt>
                <c:pt idx="105">
                  <c:v>40418</c:v>
                </c:pt>
                <c:pt idx="106">
                  <c:v>40419</c:v>
                </c:pt>
                <c:pt idx="107">
                  <c:v>40420</c:v>
                </c:pt>
                <c:pt idx="108">
                  <c:v>40421</c:v>
                </c:pt>
                <c:pt idx="109">
                  <c:v>40422</c:v>
                </c:pt>
                <c:pt idx="110">
                  <c:v>40423</c:v>
                </c:pt>
                <c:pt idx="111">
                  <c:v>40424</c:v>
                </c:pt>
                <c:pt idx="112">
                  <c:v>40425</c:v>
                </c:pt>
                <c:pt idx="113">
                  <c:v>40426</c:v>
                </c:pt>
                <c:pt idx="114">
                  <c:v>40427</c:v>
                </c:pt>
                <c:pt idx="115">
                  <c:v>40428</c:v>
                </c:pt>
                <c:pt idx="116">
                  <c:v>40429</c:v>
                </c:pt>
                <c:pt idx="117">
                  <c:v>40430</c:v>
                </c:pt>
                <c:pt idx="118">
                  <c:v>40431</c:v>
                </c:pt>
                <c:pt idx="119">
                  <c:v>40432</c:v>
                </c:pt>
                <c:pt idx="120">
                  <c:v>40433</c:v>
                </c:pt>
                <c:pt idx="121">
                  <c:v>40434</c:v>
                </c:pt>
                <c:pt idx="122">
                  <c:v>40435</c:v>
                </c:pt>
                <c:pt idx="123">
                  <c:v>40436</c:v>
                </c:pt>
                <c:pt idx="124">
                  <c:v>40437</c:v>
                </c:pt>
                <c:pt idx="125">
                  <c:v>40438</c:v>
                </c:pt>
                <c:pt idx="126">
                  <c:v>40439</c:v>
                </c:pt>
                <c:pt idx="127">
                  <c:v>40440</c:v>
                </c:pt>
                <c:pt idx="128">
                  <c:v>40441</c:v>
                </c:pt>
                <c:pt idx="129">
                  <c:v>40442</c:v>
                </c:pt>
                <c:pt idx="130">
                  <c:v>40443</c:v>
                </c:pt>
                <c:pt idx="131">
                  <c:v>40444</c:v>
                </c:pt>
                <c:pt idx="132">
                  <c:v>40445</c:v>
                </c:pt>
                <c:pt idx="133">
                  <c:v>40446</c:v>
                </c:pt>
                <c:pt idx="134">
                  <c:v>40447</c:v>
                </c:pt>
              </c:numCache>
            </c:numRef>
          </c:cat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ser>
          <c:idx val="2"/>
          <c:order val="2"/>
          <c:tx>
            <c:v>2010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86528"/>
        <c:axId val="140488064"/>
      </c:lineChart>
      <c:dateAx>
        <c:axId val="140486528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48806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048806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486528"/>
        <c:crossesAt val="39221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1765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674"/>
          <c:y val="5.7096247960854524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Gardner Trap (#32) vs. 2010 County Average</a:t>
            </a:r>
          </a:p>
        </c:rich>
      </c:tx>
      <c:layout>
        <c:manualLayout>
          <c:xMode val="edge"/>
          <c:yMode val="edge"/>
          <c:x val="0.2807991120976692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563817980022156"/>
          <c:h val="0.75367047308329504"/>
        </c:manualLayout>
      </c:layout>
      <c:lineChart>
        <c:grouping val="standard"/>
        <c:varyColors val="0"/>
        <c:ser>
          <c:idx val="0"/>
          <c:order val="0"/>
          <c:tx>
            <c:v>Trap 32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32'!$T$9:$T$110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24.4</c:v>
                </c:pt>
                <c:pt idx="5">
                  <c:v>24.4</c:v>
                </c:pt>
                <c:pt idx="6">
                  <c:v>24.4</c:v>
                </c:pt>
                <c:pt idx="7">
                  <c:v>24.4</c:v>
                </c:pt>
                <c:pt idx="8">
                  <c:v>24.4</c:v>
                </c:pt>
                <c:pt idx="9">
                  <c:v>59.5</c:v>
                </c:pt>
                <c:pt idx="10">
                  <c:v>59.5</c:v>
                </c:pt>
                <c:pt idx="11">
                  <c:v>64</c:v>
                </c:pt>
                <c:pt idx="12">
                  <c:v>64</c:v>
                </c:pt>
                <c:pt idx="13">
                  <c:v>37.5</c:v>
                </c:pt>
                <c:pt idx="14">
                  <c:v>37.5</c:v>
                </c:pt>
                <c:pt idx="15">
                  <c:v>37.5</c:v>
                </c:pt>
                <c:pt idx="16">
                  <c:v>37.5</c:v>
                </c:pt>
                <c:pt idx="17">
                  <c:v>20</c:v>
                </c:pt>
                <c:pt idx="18">
                  <c:v>20</c:v>
                </c:pt>
                <c:pt idx="19">
                  <c:v>27</c:v>
                </c:pt>
                <c:pt idx="20">
                  <c:v>50.010000000000005</c:v>
                </c:pt>
                <c:pt idx="21">
                  <c:v>50.010000000000005</c:v>
                </c:pt>
                <c:pt idx="22">
                  <c:v>50.010000000000005</c:v>
                </c:pt>
                <c:pt idx="23">
                  <c:v>41.5</c:v>
                </c:pt>
                <c:pt idx="24">
                  <c:v>41.5</c:v>
                </c:pt>
                <c:pt idx="25">
                  <c:v>15</c:v>
                </c:pt>
                <c:pt idx="26">
                  <c:v>15</c:v>
                </c:pt>
                <c:pt idx="27">
                  <c:v>170.60000000000002</c:v>
                </c:pt>
                <c:pt idx="28">
                  <c:v>170.60000000000002</c:v>
                </c:pt>
                <c:pt idx="29">
                  <c:v>170.60000000000002</c:v>
                </c:pt>
                <c:pt idx="30">
                  <c:v>608</c:v>
                </c:pt>
                <c:pt idx="31">
                  <c:v>608</c:v>
                </c:pt>
                <c:pt idx="32">
                  <c:v>0</c:v>
                </c:pt>
                <c:pt idx="33">
                  <c:v>0</c:v>
                </c:pt>
                <c:pt idx="34">
                  <c:v>253.99</c:v>
                </c:pt>
                <c:pt idx="35">
                  <c:v>253.99</c:v>
                </c:pt>
                <c:pt idx="36">
                  <c:v>253.99</c:v>
                </c:pt>
                <c:pt idx="37">
                  <c:v>355</c:v>
                </c:pt>
                <c:pt idx="38">
                  <c:v>355</c:v>
                </c:pt>
                <c:pt idx="39">
                  <c:v>247</c:v>
                </c:pt>
                <c:pt idx="40">
                  <c:v>247</c:v>
                </c:pt>
                <c:pt idx="41">
                  <c:v>113.91999999999999</c:v>
                </c:pt>
                <c:pt idx="42">
                  <c:v>113.91999999999999</c:v>
                </c:pt>
                <c:pt idx="43">
                  <c:v>113.91999999999999</c:v>
                </c:pt>
                <c:pt idx="44">
                  <c:v>70</c:v>
                </c:pt>
                <c:pt idx="45">
                  <c:v>70</c:v>
                </c:pt>
                <c:pt idx="46">
                  <c:v>13</c:v>
                </c:pt>
                <c:pt idx="47">
                  <c:v>13</c:v>
                </c:pt>
                <c:pt idx="48">
                  <c:v>366.5</c:v>
                </c:pt>
                <c:pt idx="49">
                  <c:v>366.5</c:v>
                </c:pt>
                <c:pt idx="50">
                  <c:v>366.5</c:v>
                </c:pt>
                <c:pt idx="51">
                  <c:v>366.5</c:v>
                </c:pt>
                <c:pt idx="52">
                  <c:v>153</c:v>
                </c:pt>
                <c:pt idx="53">
                  <c:v>125</c:v>
                </c:pt>
                <c:pt idx="54">
                  <c:v>125</c:v>
                </c:pt>
                <c:pt idx="55">
                  <c:v>173.67</c:v>
                </c:pt>
                <c:pt idx="56">
                  <c:v>173.67</c:v>
                </c:pt>
                <c:pt idx="57">
                  <c:v>173.67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49.559999999999995</c:v>
                </c:pt>
                <c:pt idx="63">
                  <c:v>49.559999999999995</c:v>
                </c:pt>
                <c:pt idx="64">
                  <c:v>49.559999999999995</c:v>
                </c:pt>
                <c:pt idx="65">
                  <c:v>345.5</c:v>
                </c:pt>
                <c:pt idx="66">
                  <c:v>345.5</c:v>
                </c:pt>
                <c:pt idx="67">
                  <c:v>133</c:v>
                </c:pt>
                <c:pt idx="68">
                  <c:v>133</c:v>
                </c:pt>
                <c:pt idx="69">
                  <c:v>240</c:v>
                </c:pt>
                <c:pt idx="70">
                  <c:v>240</c:v>
                </c:pt>
                <c:pt idx="71">
                  <c:v>240</c:v>
                </c:pt>
                <c:pt idx="72">
                  <c:v>1113.5</c:v>
                </c:pt>
                <c:pt idx="73">
                  <c:v>1113.5</c:v>
                </c:pt>
                <c:pt idx="74">
                  <c:v>1128</c:v>
                </c:pt>
                <c:pt idx="75">
                  <c:v>1128</c:v>
                </c:pt>
                <c:pt idx="76">
                  <c:v>1567.96</c:v>
                </c:pt>
                <c:pt idx="77">
                  <c:v>1567.96</c:v>
                </c:pt>
                <c:pt idx="78">
                  <c:v>1567.96</c:v>
                </c:pt>
                <c:pt idx="79">
                  <c:v>1875.5</c:v>
                </c:pt>
                <c:pt idx="80">
                  <c:v>1875.5</c:v>
                </c:pt>
                <c:pt idx="81">
                  <c:v>480</c:v>
                </c:pt>
                <c:pt idx="82">
                  <c:v>480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107</c:v>
                </c:pt>
                <c:pt idx="88">
                  <c:v>46.5</c:v>
                </c:pt>
                <c:pt idx="89">
                  <c:v>46.5</c:v>
                </c:pt>
                <c:pt idx="90">
                  <c:v>102</c:v>
                </c:pt>
                <c:pt idx="91">
                  <c:v>102</c:v>
                </c:pt>
                <c:pt idx="92">
                  <c:v>102</c:v>
                </c:pt>
                <c:pt idx="93">
                  <c:v>102</c:v>
                </c:pt>
                <c:pt idx="94">
                  <c:v>209</c:v>
                </c:pt>
                <c:pt idx="95">
                  <c:v>100</c:v>
                </c:pt>
                <c:pt idx="96">
                  <c:v>100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ser>
          <c:idx val="2"/>
          <c:order val="2"/>
          <c:tx>
            <c:v>2010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6640"/>
        <c:axId val="140578176"/>
      </c:lineChart>
      <c:dateAx>
        <c:axId val="140576640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5781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057817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57664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12"/>
          <c:y val="6.1990212071778177E-2"/>
          <c:w val="0.43291460931429676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Village of Erie Trap (#33) vs. 2010 County Average</a:t>
            </a:r>
          </a:p>
        </c:rich>
      </c:tx>
      <c:layout>
        <c:manualLayout>
          <c:xMode val="edge"/>
          <c:yMode val="edge"/>
          <c:x val="0.30299667036629724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0277324632952722"/>
          <c:w val="0.9223085460599334"/>
          <c:h val="0.76508972267545294"/>
        </c:manualLayout>
      </c:layout>
      <c:lineChart>
        <c:grouping val="standard"/>
        <c:varyColors val="0"/>
        <c:ser>
          <c:idx val="0"/>
          <c:order val="0"/>
          <c:tx>
            <c:v>Trap # 33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33'!$T$9:$T$110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17.5</c:v>
                </c:pt>
                <c:pt idx="12">
                  <c:v>17.5</c:v>
                </c:pt>
                <c:pt idx="13">
                  <c:v>26.75</c:v>
                </c:pt>
                <c:pt idx="14">
                  <c:v>26.75</c:v>
                </c:pt>
                <c:pt idx="15">
                  <c:v>26.75</c:v>
                </c:pt>
                <c:pt idx="16">
                  <c:v>26.75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18.990000000000002</c:v>
                </c:pt>
                <c:pt idx="21">
                  <c:v>18.990000000000002</c:v>
                </c:pt>
                <c:pt idx="22">
                  <c:v>18.990000000000002</c:v>
                </c:pt>
                <c:pt idx="23">
                  <c:v>7.5</c:v>
                </c:pt>
                <c:pt idx="24">
                  <c:v>7.5</c:v>
                </c:pt>
                <c:pt idx="25">
                  <c:v>5.5</c:v>
                </c:pt>
                <c:pt idx="26">
                  <c:v>5.5</c:v>
                </c:pt>
                <c:pt idx="27">
                  <c:v>27.990000000000002</c:v>
                </c:pt>
                <c:pt idx="28">
                  <c:v>27.990000000000002</c:v>
                </c:pt>
                <c:pt idx="29">
                  <c:v>27.990000000000002</c:v>
                </c:pt>
                <c:pt idx="30">
                  <c:v>166</c:v>
                </c:pt>
                <c:pt idx="31">
                  <c:v>166</c:v>
                </c:pt>
                <c:pt idx="32">
                  <c:v>0</c:v>
                </c:pt>
                <c:pt idx="33">
                  <c:v>0</c:v>
                </c:pt>
                <c:pt idx="34">
                  <c:v>51.66</c:v>
                </c:pt>
                <c:pt idx="35">
                  <c:v>51.66</c:v>
                </c:pt>
                <c:pt idx="36">
                  <c:v>51.66</c:v>
                </c:pt>
                <c:pt idx="37">
                  <c:v>47</c:v>
                </c:pt>
                <c:pt idx="38">
                  <c:v>47</c:v>
                </c:pt>
                <c:pt idx="39">
                  <c:v>36.5</c:v>
                </c:pt>
                <c:pt idx="40">
                  <c:v>36.5</c:v>
                </c:pt>
                <c:pt idx="41">
                  <c:v>88.559999999999988</c:v>
                </c:pt>
                <c:pt idx="42">
                  <c:v>88.559999999999988</c:v>
                </c:pt>
                <c:pt idx="43">
                  <c:v>88.559999999999988</c:v>
                </c:pt>
                <c:pt idx="44">
                  <c:v>51</c:v>
                </c:pt>
                <c:pt idx="45">
                  <c:v>51</c:v>
                </c:pt>
                <c:pt idx="46">
                  <c:v>0</c:v>
                </c:pt>
                <c:pt idx="47">
                  <c:v>0</c:v>
                </c:pt>
                <c:pt idx="48">
                  <c:v>80.75</c:v>
                </c:pt>
                <c:pt idx="49">
                  <c:v>80.75</c:v>
                </c:pt>
                <c:pt idx="50">
                  <c:v>80.75</c:v>
                </c:pt>
                <c:pt idx="51">
                  <c:v>80.75</c:v>
                </c:pt>
                <c:pt idx="52">
                  <c:v>41</c:v>
                </c:pt>
                <c:pt idx="53">
                  <c:v>54</c:v>
                </c:pt>
                <c:pt idx="54">
                  <c:v>54</c:v>
                </c:pt>
                <c:pt idx="55">
                  <c:v>59.34</c:v>
                </c:pt>
                <c:pt idx="56">
                  <c:v>59.34</c:v>
                </c:pt>
                <c:pt idx="57">
                  <c:v>59.34</c:v>
                </c:pt>
                <c:pt idx="58">
                  <c:v>18.5</c:v>
                </c:pt>
                <c:pt idx="59">
                  <c:v>18.5</c:v>
                </c:pt>
                <c:pt idx="60">
                  <c:v>0</c:v>
                </c:pt>
                <c:pt idx="61">
                  <c:v>0</c:v>
                </c:pt>
                <c:pt idx="62">
                  <c:v>46.61999999999999</c:v>
                </c:pt>
                <c:pt idx="63">
                  <c:v>46.61999999999999</c:v>
                </c:pt>
                <c:pt idx="64">
                  <c:v>46.61999999999999</c:v>
                </c:pt>
                <c:pt idx="65">
                  <c:v>93.5</c:v>
                </c:pt>
                <c:pt idx="66">
                  <c:v>93.5</c:v>
                </c:pt>
                <c:pt idx="67">
                  <c:v>19.5</c:v>
                </c:pt>
                <c:pt idx="68">
                  <c:v>19.5</c:v>
                </c:pt>
                <c:pt idx="69">
                  <c:v>69.949999999999989</c:v>
                </c:pt>
                <c:pt idx="70">
                  <c:v>69.949999999999989</c:v>
                </c:pt>
                <c:pt idx="71">
                  <c:v>69.949999999999989</c:v>
                </c:pt>
                <c:pt idx="72">
                  <c:v>97</c:v>
                </c:pt>
                <c:pt idx="73">
                  <c:v>97</c:v>
                </c:pt>
                <c:pt idx="74">
                  <c:v>327.5</c:v>
                </c:pt>
                <c:pt idx="75">
                  <c:v>327.5</c:v>
                </c:pt>
                <c:pt idx="76">
                  <c:v>684.86000000000013</c:v>
                </c:pt>
                <c:pt idx="77">
                  <c:v>684.86000000000013</c:v>
                </c:pt>
                <c:pt idx="78">
                  <c:v>684.86000000000013</c:v>
                </c:pt>
                <c:pt idx="79">
                  <c:v>326</c:v>
                </c:pt>
                <c:pt idx="80">
                  <c:v>326</c:v>
                </c:pt>
                <c:pt idx="81">
                  <c:v>86</c:v>
                </c:pt>
                <c:pt idx="82">
                  <c:v>86</c:v>
                </c:pt>
                <c:pt idx="83">
                  <c:v>170.6</c:v>
                </c:pt>
                <c:pt idx="84">
                  <c:v>170.6</c:v>
                </c:pt>
                <c:pt idx="85">
                  <c:v>170.6</c:v>
                </c:pt>
                <c:pt idx="86">
                  <c:v>149.5</c:v>
                </c:pt>
                <c:pt idx="87">
                  <c:v>149.5</c:v>
                </c:pt>
                <c:pt idx="88">
                  <c:v>0</c:v>
                </c:pt>
                <c:pt idx="89">
                  <c:v>0</c:v>
                </c:pt>
                <c:pt idx="90">
                  <c:v>46.75</c:v>
                </c:pt>
                <c:pt idx="91">
                  <c:v>46.75</c:v>
                </c:pt>
                <c:pt idx="92">
                  <c:v>46.75</c:v>
                </c:pt>
                <c:pt idx="93">
                  <c:v>46.75</c:v>
                </c:pt>
                <c:pt idx="94">
                  <c:v>130</c:v>
                </c:pt>
                <c:pt idx="95">
                  <c:v>364</c:v>
                </c:pt>
                <c:pt idx="96">
                  <c:v>364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ser>
          <c:idx val="2"/>
          <c:order val="2"/>
          <c:tx>
            <c:v>2010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80000"/>
        <c:axId val="139689984"/>
      </c:lineChart>
      <c:dateAx>
        <c:axId val="139680000"/>
        <c:scaling>
          <c:orientation val="minMax"/>
          <c:max val="40415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6899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968998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3066884176186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68000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6008139104698486"/>
          <c:y val="4.1870581837955424E-2"/>
          <c:w val="0.49403631427314648"/>
          <c:h val="5.372536426421408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City of Mapleton Trap (#34) vs. 2010 County Average</a:t>
            </a:r>
          </a:p>
        </c:rich>
      </c:tx>
      <c:layout>
        <c:manualLayout>
          <c:xMode val="edge"/>
          <c:yMode val="edge"/>
          <c:x val="0.28856825749167592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0277324632952722"/>
          <c:w val="0.9178690344062157"/>
          <c:h val="0.78140293637846669"/>
        </c:manualLayout>
      </c:layout>
      <c:lineChart>
        <c:grouping val="standard"/>
        <c:varyColors val="0"/>
        <c:ser>
          <c:idx val="0"/>
          <c:order val="0"/>
          <c:tx>
            <c:v>Trap 34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34'!$A$9:$A$126</c:f>
              <c:numCache>
                <c:formatCode>m/d;@</c:formatCode>
                <c:ptCount val="118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</c:numCache>
            </c:numRef>
          </c:cat>
          <c:val>
            <c:numRef>
              <c:f>'Trap 34'!$T$9:$T$126</c:f>
              <c:numCache>
                <c:formatCode>General</c:formatCode>
                <c:ptCount val="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1</c:v>
                </c:pt>
                <c:pt idx="10">
                  <c:v>1</c:v>
                </c:pt>
                <c:pt idx="11">
                  <c:v>4.5</c:v>
                </c:pt>
                <c:pt idx="12">
                  <c:v>4.5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0.5</c:v>
                </c:pt>
                <c:pt idx="18">
                  <c:v>0.5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12.5</c:v>
                </c:pt>
                <c:pt idx="24">
                  <c:v>12.5</c:v>
                </c:pt>
                <c:pt idx="25">
                  <c:v>5.5</c:v>
                </c:pt>
                <c:pt idx="26">
                  <c:v>5.5</c:v>
                </c:pt>
                <c:pt idx="27">
                  <c:v>3.99</c:v>
                </c:pt>
                <c:pt idx="28">
                  <c:v>3.99</c:v>
                </c:pt>
                <c:pt idx="29">
                  <c:v>3.99</c:v>
                </c:pt>
                <c:pt idx="30">
                  <c:v>64</c:v>
                </c:pt>
                <c:pt idx="31">
                  <c:v>64</c:v>
                </c:pt>
                <c:pt idx="32">
                  <c:v>13</c:v>
                </c:pt>
                <c:pt idx="33">
                  <c:v>13</c:v>
                </c:pt>
                <c:pt idx="34">
                  <c:v>14.99</c:v>
                </c:pt>
                <c:pt idx="35">
                  <c:v>14.99</c:v>
                </c:pt>
                <c:pt idx="36">
                  <c:v>14.99</c:v>
                </c:pt>
                <c:pt idx="37">
                  <c:v>21</c:v>
                </c:pt>
                <c:pt idx="38">
                  <c:v>21</c:v>
                </c:pt>
                <c:pt idx="39">
                  <c:v>9.5</c:v>
                </c:pt>
                <c:pt idx="40">
                  <c:v>9.5</c:v>
                </c:pt>
                <c:pt idx="41">
                  <c:v>16.29</c:v>
                </c:pt>
                <c:pt idx="42">
                  <c:v>16.29</c:v>
                </c:pt>
                <c:pt idx="43">
                  <c:v>16.29</c:v>
                </c:pt>
                <c:pt idx="44">
                  <c:v>1.5</c:v>
                </c:pt>
                <c:pt idx="45">
                  <c:v>1.5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42</c:v>
                </c:pt>
                <c:pt idx="53">
                  <c:v>15</c:v>
                </c:pt>
                <c:pt idx="54">
                  <c:v>15</c:v>
                </c:pt>
                <c:pt idx="55">
                  <c:v>12.67</c:v>
                </c:pt>
                <c:pt idx="56">
                  <c:v>12.67</c:v>
                </c:pt>
                <c:pt idx="57">
                  <c:v>12.67</c:v>
                </c:pt>
                <c:pt idx="58">
                  <c:v>1.5</c:v>
                </c:pt>
                <c:pt idx="59">
                  <c:v>1.5</c:v>
                </c:pt>
                <c:pt idx="60">
                  <c:v>0</c:v>
                </c:pt>
                <c:pt idx="61">
                  <c:v>0</c:v>
                </c:pt>
                <c:pt idx="62">
                  <c:v>10.32</c:v>
                </c:pt>
                <c:pt idx="63">
                  <c:v>10.32</c:v>
                </c:pt>
                <c:pt idx="64">
                  <c:v>10.32</c:v>
                </c:pt>
                <c:pt idx="65">
                  <c:v>32.5</c:v>
                </c:pt>
                <c:pt idx="66">
                  <c:v>32.5</c:v>
                </c:pt>
                <c:pt idx="67">
                  <c:v>11</c:v>
                </c:pt>
                <c:pt idx="68">
                  <c:v>11</c:v>
                </c:pt>
                <c:pt idx="69">
                  <c:v>12.66</c:v>
                </c:pt>
                <c:pt idx="70">
                  <c:v>12.66</c:v>
                </c:pt>
                <c:pt idx="71">
                  <c:v>12.66</c:v>
                </c:pt>
                <c:pt idx="72">
                  <c:v>0</c:v>
                </c:pt>
                <c:pt idx="73">
                  <c:v>0</c:v>
                </c:pt>
                <c:pt idx="74">
                  <c:v>46.5</c:v>
                </c:pt>
                <c:pt idx="75">
                  <c:v>46.5</c:v>
                </c:pt>
                <c:pt idx="76">
                  <c:v>34.249999999999993</c:v>
                </c:pt>
                <c:pt idx="77">
                  <c:v>34.249999999999993</c:v>
                </c:pt>
                <c:pt idx="78">
                  <c:v>34.249999999999993</c:v>
                </c:pt>
                <c:pt idx="79">
                  <c:v>36</c:v>
                </c:pt>
                <c:pt idx="80">
                  <c:v>36</c:v>
                </c:pt>
                <c:pt idx="81">
                  <c:v>10.5</c:v>
                </c:pt>
                <c:pt idx="82">
                  <c:v>10.5</c:v>
                </c:pt>
                <c:pt idx="83">
                  <c:v>49.949999999999989</c:v>
                </c:pt>
                <c:pt idx="84">
                  <c:v>49.949999999999989</c:v>
                </c:pt>
                <c:pt idx="85">
                  <c:v>49.949999999999989</c:v>
                </c:pt>
                <c:pt idx="86">
                  <c:v>61</c:v>
                </c:pt>
                <c:pt idx="87">
                  <c:v>0</c:v>
                </c:pt>
                <c:pt idx="88">
                  <c:v>38</c:v>
                </c:pt>
                <c:pt idx="89">
                  <c:v>38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27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'Trap 34'!$A$9:$A$126</c:f>
              <c:numCache>
                <c:formatCode>m/d;@</c:formatCode>
                <c:ptCount val="118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</c:numCache>
            </c:numRef>
          </c:cat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ser>
          <c:idx val="2"/>
          <c:order val="2"/>
          <c:tx>
            <c:v>2010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33664"/>
        <c:axId val="140435456"/>
      </c:lineChart>
      <c:dateAx>
        <c:axId val="140433664"/>
        <c:scaling>
          <c:orientation val="minMax"/>
          <c:max val="40436"/>
          <c:min val="40314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43545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0435456"/>
        <c:scaling>
          <c:orientation val="minMax"/>
          <c:max val="8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38825448613376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433664"/>
        <c:crosses val="autoZero"/>
        <c:crossBetween val="between"/>
        <c:majorUnit val="100"/>
        <c:minorUnit val="100"/>
      </c:valAx>
      <c:spPr>
        <a:gradFill rotWithShape="0">
          <a:gsLst>
            <a:gs pos="0">
              <a:srgbClr val="99CCFF">
                <a:gamma/>
                <a:tint val="31765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339992600813873"/>
          <c:y val="3.9695486677542142E-2"/>
          <c:w val="0.48515729096571031"/>
          <c:h val="4.937517394338783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Bakke</a:t>
            </a:r>
            <a:r>
              <a:rPr lang="en-US" baseline="0"/>
              <a:t> Vs. 2010 City Average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Trap 35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35'!$T$9:$T$137</c:f>
              <c:numCache>
                <c:formatCode>General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</c:v>
                </c:pt>
                <c:pt idx="4">
                  <c:v>6.2</c:v>
                </c:pt>
                <c:pt idx="5">
                  <c:v>6.2</c:v>
                </c:pt>
                <c:pt idx="6">
                  <c:v>6.2</c:v>
                </c:pt>
                <c:pt idx="7">
                  <c:v>6.2</c:v>
                </c:pt>
                <c:pt idx="8">
                  <c:v>37</c:v>
                </c:pt>
                <c:pt idx="9">
                  <c:v>37</c:v>
                </c:pt>
                <c:pt idx="10">
                  <c:v>42</c:v>
                </c:pt>
                <c:pt idx="11">
                  <c:v>42</c:v>
                </c:pt>
                <c:pt idx="12">
                  <c:v>36.5</c:v>
                </c:pt>
                <c:pt idx="13">
                  <c:v>36.5</c:v>
                </c:pt>
                <c:pt idx="14">
                  <c:v>36.5</c:v>
                </c:pt>
                <c:pt idx="15">
                  <c:v>36.5</c:v>
                </c:pt>
                <c:pt idx="16">
                  <c:v>36.5</c:v>
                </c:pt>
                <c:pt idx="17">
                  <c:v>5.5</c:v>
                </c:pt>
                <c:pt idx="18">
                  <c:v>5.5</c:v>
                </c:pt>
                <c:pt idx="19">
                  <c:v>15</c:v>
                </c:pt>
                <c:pt idx="20">
                  <c:v>30.01</c:v>
                </c:pt>
                <c:pt idx="21">
                  <c:v>30.01</c:v>
                </c:pt>
                <c:pt idx="22">
                  <c:v>30.01</c:v>
                </c:pt>
                <c:pt idx="23">
                  <c:v>21</c:v>
                </c:pt>
                <c:pt idx="24">
                  <c:v>20.5</c:v>
                </c:pt>
                <c:pt idx="25">
                  <c:v>14.5</c:v>
                </c:pt>
                <c:pt idx="26">
                  <c:v>14.5</c:v>
                </c:pt>
                <c:pt idx="27">
                  <c:v>28.67</c:v>
                </c:pt>
                <c:pt idx="28">
                  <c:v>28.67</c:v>
                </c:pt>
                <c:pt idx="29">
                  <c:v>28.67</c:v>
                </c:pt>
                <c:pt idx="30">
                  <c:v>123.5</c:v>
                </c:pt>
                <c:pt idx="31">
                  <c:v>123.5</c:v>
                </c:pt>
                <c:pt idx="32">
                  <c:v>195</c:v>
                </c:pt>
                <c:pt idx="33">
                  <c:v>195</c:v>
                </c:pt>
                <c:pt idx="34">
                  <c:v>195.32</c:v>
                </c:pt>
                <c:pt idx="35">
                  <c:v>195.32</c:v>
                </c:pt>
                <c:pt idx="36">
                  <c:v>195.32</c:v>
                </c:pt>
                <c:pt idx="37">
                  <c:v>279</c:v>
                </c:pt>
                <c:pt idx="38">
                  <c:v>279</c:v>
                </c:pt>
                <c:pt idx="39">
                  <c:v>80.5</c:v>
                </c:pt>
                <c:pt idx="40">
                  <c:v>80.5</c:v>
                </c:pt>
                <c:pt idx="41">
                  <c:v>218.57000000000002</c:v>
                </c:pt>
                <c:pt idx="42">
                  <c:v>218.57000000000002</c:v>
                </c:pt>
                <c:pt idx="43">
                  <c:v>218.57000000000002</c:v>
                </c:pt>
                <c:pt idx="44">
                  <c:v>61</c:v>
                </c:pt>
                <c:pt idx="45">
                  <c:v>61</c:v>
                </c:pt>
                <c:pt idx="46">
                  <c:v>0</c:v>
                </c:pt>
                <c:pt idx="47">
                  <c:v>0</c:v>
                </c:pt>
                <c:pt idx="48">
                  <c:v>325</c:v>
                </c:pt>
                <c:pt idx="49">
                  <c:v>325</c:v>
                </c:pt>
                <c:pt idx="50">
                  <c:v>325</c:v>
                </c:pt>
                <c:pt idx="51">
                  <c:v>325</c:v>
                </c:pt>
                <c:pt idx="52">
                  <c:v>248</c:v>
                </c:pt>
                <c:pt idx="53">
                  <c:v>118</c:v>
                </c:pt>
                <c:pt idx="54">
                  <c:v>118</c:v>
                </c:pt>
                <c:pt idx="55">
                  <c:v>207.99000000000004</c:v>
                </c:pt>
                <c:pt idx="56">
                  <c:v>207.99000000000004</c:v>
                </c:pt>
                <c:pt idx="57">
                  <c:v>207.99000000000004</c:v>
                </c:pt>
                <c:pt idx="58">
                  <c:v>119</c:v>
                </c:pt>
                <c:pt idx="59">
                  <c:v>119</c:v>
                </c:pt>
                <c:pt idx="60">
                  <c:v>125.5</c:v>
                </c:pt>
                <c:pt idx="61">
                  <c:v>125.5</c:v>
                </c:pt>
                <c:pt idx="62">
                  <c:v>149.26999999999998</c:v>
                </c:pt>
                <c:pt idx="63">
                  <c:v>149.26999999999998</c:v>
                </c:pt>
                <c:pt idx="64">
                  <c:v>149.26999999999998</c:v>
                </c:pt>
                <c:pt idx="65">
                  <c:v>215</c:v>
                </c:pt>
                <c:pt idx="66">
                  <c:v>111</c:v>
                </c:pt>
                <c:pt idx="67">
                  <c:v>87</c:v>
                </c:pt>
                <c:pt idx="68">
                  <c:v>87</c:v>
                </c:pt>
                <c:pt idx="69">
                  <c:v>63.649999999999991</c:v>
                </c:pt>
                <c:pt idx="70">
                  <c:v>63.649999999999991</c:v>
                </c:pt>
                <c:pt idx="71">
                  <c:v>63.649999999999991</c:v>
                </c:pt>
                <c:pt idx="72">
                  <c:v>149.5</c:v>
                </c:pt>
                <c:pt idx="73">
                  <c:v>149.5</c:v>
                </c:pt>
                <c:pt idx="74">
                  <c:v>171</c:v>
                </c:pt>
                <c:pt idx="75">
                  <c:v>171</c:v>
                </c:pt>
                <c:pt idx="76">
                  <c:v>447.83000000000004</c:v>
                </c:pt>
                <c:pt idx="77">
                  <c:v>447.83000000000004</c:v>
                </c:pt>
                <c:pt idx="78">
                  <c:v>447.83000000000004</c:v>
                </c:pt>
                <c:pt idx="79">
                  <c:v>328</c:v>
                </c:pt>
                <c:pt idx="80">
                  <c:v>222</c:v>
                </c:pt>
                <c:pt idx="81">
                  <c:v>222</c:v>
                </c:pt>
                <c:pt idx="82">
                  <c:v>61.93</c:v>
                </c:pt>
                <c:pt idx="83">
                  <c:v>184.59000000000003</c:v>
                </c:pt>
                <c:pt idx="84">
                  <c:v>184.59000000000003</c:v>
                </c:pt>
                <c:pt idx="85">
                  <c:v>184.59000000000003</c:v>
                </c:pt>
                <c:pt idx="86">
                  <c:v>344</c:v>
                </c:pt>
                <c:pt idx="87">
                  <c:v>344</c:v>
                </c:pt>
                <c:pt idx="88">
                  <c:v>84.5</c:v>
                </c:pt>
                <c:pt idx="89">
                  <c:v>84.5</c:v>
                </c:pt>
                <c:pt idx="90">
                  <c:v>70.5</c:v>
                </c:pt>
                <c:pt idx="91">
                  <c:v>70.5</c:v>
                </c:pt>
                <c:pt idx="92">
                  <c:v>70.5</c:v>
                </c:pt>
                <c:pt idx="93">
                  <c:v>70.5</c:v>
                </c:pt>
                <c:pt idx="94">
                  <c:v>398</c:v>
                </c:pt>
                <c:pt idx="95">
                  <c:v>192</c:v>
                </c:pt>
                <c:pt idx="96">
                  <c:v>192</c:v>
                </c:pt>
                <c:pt idx="97">
                  <c:v>93</c:v>
                </c:pt>
                <c:pt idx="98">
                  <c:v>93</c:v>
                </c:pt>
                <c:pt idx="99">
                  <c:v>93</c:v>
                </c:pt>
                <c:pt idx="100">
                  <c:v>163</c:v>
                </c:pt>
                <c:pt idx="101">
                  <c:v>163</c:v>
                </c:pt>
                <c:pt idx="102">
                  <c:v>35</c:v>
                </c:pt>
                <c:pt idx="103">
                  <c:v>35</c:v>
                </c:pt>
                <c:pt idx="104">
                  <c:v>178.56</c:v>
                </c:pt>
                <c:pt idx="105">
                  <c:v>178.56</c:v>
                </c:pt>
                <c:pt idx="106">
                  <c:v>178.56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ser>
          <c:idx val="2"/>
          <c:order val="2"/>
          <c:tx>
            <c:v>2010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Info.'!$S$18:$S$151</c:f>
              <c:numCache>
                <c:formatCode>General</c:formatCode>
                <c:ptCount val="134"/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17.55</c:v>
                </c:pt>
                <c:pt idx="10">
                  <c:v>17.55</c:v>
                </c:pt>
                <c:pt idx="11">
                  <c:v>24.83</c:v>
                </c:pt>
                <c:pt idx="12">
                  <c:v>24.83</c:v>
                </c:pt>
                <c:pt idx="13">
                  <c:v>23.6</c:v>
                </c:pt>
                <c:pt idx="14">
                  <c:v>23.6</c:v>
                </c:pt>
                <c:pt idx="15">
                  <c:v>23.6</c:v>
                </c:pt>
                <c:pt idx="16">
                  <c:v>23.6</c:v>
                </c:pt>
                <c:pt idx="17">
                  <c:v>4.7699999999999996</c:v>
                </c:pt>
                <c:pt idx="18">
                  <c:v>4.7699999999999996</c:v>
                </c:pt>
                <c:pt idx="19">
                  <c:v>4.7699999999999996</c:v>
                </c:pt>
                <c:pt idx="20">
                  <c:v>20.75</c:v>
                </c:pt>
                <c:pt idx="21">
                  <c:v>20.75</c:v>
                </c:pt>
                <c:pt idx="22">
                  <c:v>20.75</c:v>
                </c:pt>
                <c:pt idx="23">
                  <c:v>20.68</c:v>
                </c:pt>
                <c:pt idx="24">
                  <c:v>20.68</c:v>
                </c:pt>
                <c:pt idx="25">
                  <c:v>8.75</c:v>
                </c:pt>
                <c:pt idx="26">
                  <c:v>8.75</c:v>
                </c:pt>
                <c:pt idx="27">
                  <c:v>40.14</c:v>
                </c:pt>
                <c:pt idx="28">
                  <c:v>40.14</c:v>
                </c:pt>
                <c:pt idx="29">
                  <c:v>40.14</c:v>
                </c:pt>
                <c:pt idx="30">
                  <c:v>155.9</c:v>
                </c:pt>
                <c:pt idx="31">
                  <c:v>155.9</c:v>
                </c:pt>
                <c:pt idx="32">
                  <c:v>64.959999999999994</c:v>
                </c:pt>
                <c:pt idx="33">
                  <c:v>64.959999999999994</c:v>
                </c:pt>
                <c:pt idx="34">
                  <c:v>98.33</c:v>
                </c:pt>
                <c:pt idx="35">
                  <c:v>98.33</c:v>
                </c:pt>
                <c:pt idx="36">
                  <c:v>98.33</c:v>
                </c:pt>
                <c:pt idx="37">
                  <c:v>130.53</c:v>
                </c:pt>
                <c:pt idx="38">
                  <c:v>130.53</c:v>
                </c:pt>
                <c:pt idx="39">
                  <c:v>69</c:v>
                </c:pt>
                <c:pt idx="40">
                  <c:v>69</c:v>
                </c:pt>
                <c:pt idx="41">
                  <c:v>60.2</c:v>
                </c:pt>
                <c:pt idx="42">
                  <c:v>60.2</c:v>
                </c:pt>
                <c:pt idx="43">
                  <c:v>60.2</c:v>
                </c:pt>
                <c:pt idx="44">
                  <c:v>24.8</c:v>
                </c:pt>
                <c:pt idx="45">
                  <c:v>24.8</c:v>
                </c:pt>
                <c:pt idx="46">
                  <c:v>52.6</c:v>
                </c:pt>
                <c:pt idx="47">
                  <c:v>52.6</c:v>
                </c:pt>
                <c:pt idx="48">
                  <c:v>124.36</c:v>
                </c:pt>
                <c:pt idx="49">
                  <c:v>124.36</c:v>
                </c:pt>
                <c:pt idx="50">
                  <c:v>124.36</c:v>
                </c:pt>
                <c:pt idx="51">
                  <c:v>124.36</c:v>
                </c:pt>
                <c:pt idx="52">
                  <c:v>74.3</c:v>
                </c:pt>
                <c:pt idx="53">
                  <c:v>44.9</c:v>
                </c:pt>
                <c:pt idx="54">
                  <c:v>44.9</c:v>
                </c:pt>
                <c:pt idx="55">
                  <c:v>65.2</c:v>
                </c:pt>
                <c:pt idx="56">
                  <c:v>65.2</c:v>
                </c:pt>
                <c:pt idx="57">
                  <c:v>65.2</c:v>
                </c:pt>
                <c:pt idx="58">
                  <c:v>35.4</c:v>
                </c:pt>
                <c:pt idx="59">
                  <c:v>35.4</c:v>
                </c:pt>
                <c:pt idx="60">
                  <c:v>48.9</c:v>
                </c:pt>
                <c:pt idx="61">
                  <c:v>48.9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82</c:v>
                </c:pt>
                <c:pt idx="66">
                  <c:v>82</c:v>
                </c:pt>
                <c:pt idx="67">
                  <c:v>49.09</c:v>
                </c:pt>
                <c:pt idx="68">
                  <c:v>49.09</c:v>
                </c:pt>
                <c:pt idx="69">
                  <c:v>80.3</c:v>
                </c:pt>
                <c:pt idx="70">
                  <c:v>80.3</c:v>
                </c:pt>
                <c:pt idx="71">
                  <c:v>80.3</c:v>
                </c:pt>
                <c:pt idx="72">
                  <c:v>263.3</c:v>
                </c:pt>
                <c:pt idx="73">
                  <c:v>263.3</c:v>
                </c:pt>
                <c:pt idx="74">
                  <c:v>187.8</c:v>
                </c:pt>
                <c:pt idx="75">
                  <c:v>187.8</c:v>
                </c:pt>
                <c:pt idx="76">
                  <c:v>353.8</c:v>
                </c:pt>
                <c:pt idx="77">
                  <c:v>353.8</c:v>
                </c:pt>
                <c:pt idx="78">
                  <c:v>353.8</c:v>
                </c:pt>
                <c:pt idx="79">
                  <c:v>318.63</c:v>
                </c:pt>
                <c:pt idx="80">
                  <c:v>318.63</c:v>
                </c:pt>
                <c:pt idx="81">
                  <c:v>102.6</c:v>
                </c:pt>
                <c:pt idx="82">
                  <c:v>102.6</c:v>
                </c:pt>
                <c:pt idx="83">
                  <c:v>156.80000000000001</c:v>
                </c:pt>
                <c:pt idx="84">
                  <c:v>156.80000000000001</c:v>
                </c:pt>
                <c:pt idx="85">
                  <c:v>156.80000000000001</c:v>
                </c:pt>
                <c:pt idx="86">
                  <c:v>301.69</c:v>
                </c:pt>
                <c:pt idx="87">
                  <c:v>301.69</c:v>
                </c:pt>
                <c:pt idx="88">
                  <c:v>103.8</c:v>
                </c:pt>
                <c:pt idx="89">
                  <c:v>103.8</c:v>
                </c:pt>
                <c:pt idx="90">
                  <c:v>49.51</c:v>
                </c:pt>
                <c:pt idx="91">
                  <c:v>49.51</c:v>
                </c:pt>
                <c:pt idx="92">
                  <c:v>49.51</c:v>
                </c:pt>
                <c:pt idx="93">
                  <c:v>49.51</c:v>
                </c:pt>
                <c:pt idx="94">
                  <c:v>136.1</c:v>
                </c:pt>
                <c:pt idx="95">
                  <c:v>109.7</c:v>
                </c:pt>
                <c:pt idx="96">
                  <c:v>109.7</c:v>
                </c:pt>
                <c:pt idx="97">
                  <c:v>73.099999999999994</c:v>
                </c:pt>
                <c:pt idx="98">
                  <c:v>74.099999999999994</c:v>
                </c:pt>
                <c:pt idx="99">
                  <c:v>75.099999999999994</c:v>
                </c:pt>
                <c:pt idx="100">
                  <c:v>70.099999999999994</c:v>
                </c:pt>
                <c:pt idx="101">
                  <c:v>70.099999999999994</c:v>
                </c:pt>
                <c:pt idx="104">
                  <c:v>407.4</c:v>
                </c:pt>
                <c:pt idx="105">
                  <c:v>407.4</c:v>
                </c:pt>
                <c:pt idx="106">
                  <c:v>407.4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27.96</c:v>
                </c:pt>
                <c:pt idx="111">
                  <c:v>27.96</c:v>
                </c:pt>
                <c:pt idx="112">
                  <c:v>27.96</c:v>
                </c:pt>
                <c:pt idx="113">
                  <c:v>27.96</c:v>
                </c:pt>
                <c:pt idx="114">
                  <c:v>27.96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72160"/>
        <c:axId val="146186240"/>
      </c:lineChart>
      <c:dateAx>
        <c:axId val="146172160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146186240"/>
        <c:crosses val="autoZero"/>
        <c:auto val="1"/>
        <c:lblOffset val="100"/>
        <c:baseTimeUnit val="days"/>
      </c:dateAx>
      <c:valAx>
        <c:axId val="146186240"/>
        <c:scaling>
          <c:orientation val="minMax"/>
          <c:max val="4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172160"/>
        <c:crosses val="autoZero"/>
        <c:crossBetween val="between"/>
        <c:majorUnit val="25"/>
      </c:valAx>
      <c:spPr>
        <a:gradFill>
          <a:gsLst>
            <a:gs pos="0">
              <a:srgbClr val="99CCFF">
                <a:gamma/>
                <a:tint val="44314"/>
                <a:invGamma/>
              </a:srgbClr>
            </a:gs>
            <a:gs pos="100000">
              <a:srgbClr val="99CCFF"/>
            </a:gs>
          </a:gsLst>
          <a:lin ang="5400000" scaled="1"/>
        </a:gradFill>
      </c:spPr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Reiles</a:t>
            </a:r>
            <a:r>
              <a:rPr lang="en-US" baseline="0"/>
              <a:t> Acres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Trap 36</c:v>
          </c:tx>
          <c:marker>
            <c:symbol val="none"/>
          </c:marker>
          <c:val>
            <c:numRef>
              <c:f>'Trap 36'!$T$9:$T$157</c:f>
              <c:numCache>
                <c:formatCode>General</c:formatCode>
                <c:ptCount val="149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11.32</c:v>
                </c:pt>
                <c:pt idx="51">
                  <c:v>16</c:v>
                </c:pt>
                <c:pt idx="52">
                  <c:v>9.66</c:v>
                </c:pt>
                <c:pt idx="53">
                  <c:v>9.66</c:v>
                </c:pt>
                <c:pt idx="54">
                  <c:v>9.66</c:v>
                </c:pt>
                <c:pt idx="55">
                  <c:v>4</c:v>
                </c:pt>
                <c:pt idx="56">
                  <c:v>59</c:v>
                </c:pt>
                <c:pt idx="57">
                  <c:v>71</c:v>
                </c:pt>
                <c:pt idx="58">
                  <c:v>87</c:v>
                </c:pt>
                <c:pt idx="59">
                  <c:v>65.5</c:v>
                </c:pt>
                <c:pt idx="60">
                  <c:v>65.5</c:v>
                </c:pt>
                <c:pt idx="61">
                  <c:v>65.5</c:v>
                </c:pt>
                <c:pt idx="62">
                  <c:v>65.5</c:v>
                </c:pt>
                <c:pt idx="63">
                  <c:v>20</c:v>
                </c:pt>
                <c:pt idx="64">
                  <c:v>10</c:v>
                </c:pt>
                <c:pt idx="65">
                  <c:v>7</c:v>
                </c:pt>
                <c:pt idx="66">
                  <c:v>13.66</c:v>
                </c:pt>
                <c:pt idx="67">
                  <c:v>13.66</c:v>
                </c:pt>
                <c:pt idx="68">
                  <c:v>13.66</c:v>
                </c:pt>
                <c:pt idx="69">
                  <c:v>74</c:v>
                </c:pt>
                <c:pt idx="70">
                  <c:v>86</c:v>
                </c:pt>
                <c:pt idx="71">
                  <c:v>14</c:v>
                </c:pt>
                <c:pt idx="72">
                  <c:v>21</c:v>
                </c:pt>
                <c:pt idx="73">
                  <c:v>10.31</c:v>
                </c:pt>
                <c:pt idx="74">
                  <c:v>10.31</c:v>
                </c:pt>
                <c:pt idx="75">
                  <c:v>10.31</c:v>
                </c:pt>
                <c:pt idx="76">
                  <c:v>0</c:v>
                </c:pt>
                <c:pt idx="77">
                  <c:v>6</c:v>
                </c:pt>
                <c:pt idx="78">
                  <c:v>11</c:v>
                </c:pt>
                <c:pt idx="79">
                  <c:v>4</c:v>
                </c:pt>
                <c:pt idx="80">
                  <c:v>12.290000000000001</c:v>
                </c:pt>
                <c:pt idx="81">
                  <c:v>12.290000000000001</c:v>
                </c:pt>
                <c:pt idx="82">
                  <c:v>12.290000000000001</c:v>
                </c:pt>
                <c:pt idx="83">
                  <c:v>43</c:v>
                </c:pt>
                <c:pt idx="84">
                  <c:v>5.5</c:v>
                </c:pt>
                <c:pt idx="85">
                  <c:v>5</c:v>
                </c:pt>
                <c:pt idx="86">
                  <c:v>85</c:v>
                </c:pt>
                <c:pt idx="87">
                  <c:v>40.959999999999994</c:v>
                </c:pt>
                <c:pt idx="88">
                  <c:v>40.959999999999994</c:v>
                </c:pt>
                <c:pt idx="89">
                  <c:v>40.959999999999994</c:v>
                </c:pt>
                <c:pt idx="90">
                  <c:v>43</c:v>
                </c:pt>
                <c:pt idx="91">
                  <c:v>44</c:v>
                </c:pt>
                <c:pt idx="92">
                  <c:v>27</c:v>
                </c:pt>
                <c:pt idx="93">
                  <c:v>18</c:v>
                </c:pt>
                <c:pt idx="94">
                  <c:v>61.93</c:v>
                </c:pt>
                <c:pt idx="95">
                  <c:v>61.93</c:v>
                </c:pt>
                <c:pt idx="96">
                  <c:v>61.93</c:v>
                </c:pt>
                <c:pt idx="97">
                  <c:v>49</c:v>
                </c:pt>
                <c:pt idx="98">
                  <c:v>31</c:v>
                </c:pt>
                <c:pt idx="99">
                  <c:v>25</c:v>
                </c:pt>
                <c:pt idx="100">
                  <c:v>38</c:v>
                </c:pt>
                <c:pt idx="101">
                  <c:v>17.25</c:v>
                </c:pt>
                <c:pt idx="102">
                  <c:v>17.25</c:v>
                </c:pt>
                <c:pt idx="103">
                  <c:v>17.25</c:v>
                </c:pt>
                <c:pt idx="104">
                  <c:v>17.25</c:v>
                </c:pt>
                <c:pt idx="105">
                  <c:v>22</c:v>
                </c:pt>
                <c:pt idx="106">
                  <c:v>38</c:v>
                </c:pt>
                <c:pt idx="107">
                  <c:v>38</c:v>
                </c:pt>
                <c:pt idx="108">
                  <c:v>27.33</c:v>
                </c:pt>
                <c:pt idx="109">
                  <c:v>27.33</c:v>
                </c:pt>
                <c:pt idx="110">
                  <c:v>27.33</c:v>
                </c:pt>
                <c:pt idx="111">
                  <c:v>71</c:v>
                </c:pt>
                <c:pt idx="112">
                  <c:v>34</c:v>
                </c:pt>
                <c:pt idx="113">
                  <c:v>17</c:v>
                </c:pt>
                <c:pt idx="114">
                  <c:v>113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56</c:v>
                </c:pt>
                <c:pt idx="119">
                  <c:v>0</c:v>
                </c:pt>
                <c:pt idx="120">
                  <c:v>0</c:v>
                </c:pt>
                <c:pt idx="121">
                  <c:v>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marker>
            <c:symbol val="none"/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863808"/>
        <c:axId val="145865344"/>
      </c:lineChart>
      <c:catAx>
        <c:axId val="145863808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extTo"/>
        <c:crossAx val="145865344"/>
        <c:crosses val="autoZero"/>
        <c:auto val="1"/>
        <c:lblAlgn val="ctr"/>
        <c:lblOffset val="100"/>
        <c:noMultiLvlLbl val="0"/>
      </c:catAx>
      <c:valAx>
        <c:axId val="1458653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4586380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39953953688409038"/>
          <c:y val="4.6528477690288617E-2"/>
          <c:w val="0.18662791959580871"/>
          <c:h val="3.0138188976378013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Round</a:t>
            </a:r>
            <a:r>
              <a:rPr lang="en-US" baseline="0"/>
              <a:t> Hill</a:t>
            </a:r>
            <a:endParaRPr lang="en-US"/>
          </a:p>
        </c:rich>
      </c:tx>
      <c:layout>
        <c:manualLayout>
          <c:xMode val="edge"/>
          <c:yMode val="edge"/>
          <c:x val="0.43746680286008693"/>
          <c:y val="2.369413031771675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656950822924527E-2"/>
          <c:y val="0.15094789241814438"/>
          <c:w val="0.75318915064115965"/>
          <c:h val="0.73341203108900566"/>
        </c:manualLayout>
      </c:layout>
      <c:lineChart>
        <c:grouping val="standard"/>
        <c:varyColors val="0"/>
        <c:ser>
          <c:idx val="0"/>
          <c:order val="0"/>
          <c:tx>
            <c:v>Trap 37</c:v>
          </c:tx>
          <c:marker>
            <c:symbol val="none"/>
          </c:marker>
          <c:cat>
            <c:numRef>
              <c:f>'Web Graph Info.'!$A$7:$A$151</c:f>
              <c:numCache>
                <c:formatCode>m/d;@</c:formatCode>
                <c:ptCount val="145"/>
                <c:pt idx="0">
                  <c:v>39938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  <c:pt idx="124">
                  <c:v>40427</c:v>
                </c:pt>
                <c:pt idx="125">
                  <c:v>40428</c:v>
                </c:pt>
                <c:pt idx="126">
                  <c:v>40429</c:v>
                </c:pt>
                <c:pt idx="127">
                  <c:v>40430</c:v>
                </c:pt>
                <c:pt idx="128">
                  <c:v>40431</c:v>
                </c:pt>
                <c:pt idx="129">
                  <c:v>40432</c:v>
                </c:pt>
                <c:pt idx="130">
                  <c:v>40433</c:v>
                </c:pt>
                <c:pt idx="131">
                  <c:v>40434</c:v>
                </c:pt>
                <c:pt idx="132">
                  <c:v>40435</c:v>
                </c:pt>
                <c:pt idx="133">
                  <c:v>40436</c:v>
                </c:pt>
                <c:pt idx="134">
                  <c:v>40437</c:v>
                </c:pt>
                <c:pt idx="135">
                  <c:v>40438</c:v>
                </c:pt>
                <c:pt idx="136">
                  <c:v>40439</c:v>
                </c:pt>
                <c:pt idx="137">
                  <c:v>40440</c:v>
                </c:pt>
                <c:pt idx="138">
                  <c:v>40441</c:v>
                </c:pt>
                <c:pt idx="139">
                  <c:v>40442</c:v>
                </c:pt>
                <c:pt idx="140">
                  <c:v>40443</c:v>
                </c:pt>
                <c:pt idx="141">
                  <c:v>40444</c:v>
                </c:pt>
                <c:pt idx="142">
                  <c:v>40445</c:v>
                </c:pt>
                <c:pt idx="143">
                  <c:v>40446</c:v>
                </c:pt>
                <c:pt idx="144">
                  <c:v>40447</c:v>
                </c:pt>
              </c:numCache>
            </c:numRef>
          </c:cat>
          <c:val>
            <c:numRef>
              <c:f>'Trap 37'!$T$9:$T$152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59</c:v>
                </c:pt>
                <c:pt idx="71">
                  <c:v>71</c:v>
                </c:pt>
                <c:pt idx="72">
                  <c:v>197</c:v>
                </c:pt>
                <c:pt idx="73">
                  <c:v>207.11</c:v>
                </c:pt>
                <c:pt idx="74">
                  <c:v>207.11</c:v>
                </c:pt>
                <c:pt idx="75">
                  <c:v>207.11</c:v>
                </c:pt>
                <c:pt idx="76">
                  <c:v>424</c:v>
                </c:pt>
                <c:pt idx="77">
                  <c:v>174</c:v>
                </c:pt>
                <c:pt idx="78">
                  <c:v>154</c:v>
                </c:pt>
                <c:pt idx="79">
                  <c:v>60</c:v>
                </c:pt>
                <c:pt idx="80">
                  <c:v>80.589999999999989</c:v>
                </c:pt>
                <c:pt idx="81">
                  <c:v>80.589999999999989</c:v>
                </c:pt>
                <c:pt idx="82">
                  <c:v>80.589999999999989</c:v>
                </c:pt>
                <c:pt idx="83">
                  <c:v>432</c:v>
                </c:pt>
                <c:pt idx="84">
                  <c:v>219</c:v>
                </c:pt>
                <c:pt idx="85">
                  <c:v>143</c:v>
                </c:pt>
                <c:pt idx="86">
                  <c:v>209</c:v>
                </c:pt>
                <c:pt idx="87">
                  <c:v>154.56000000000003</c:v>
                </c:pt>
                <c:pt idx="88">
                  <c:v>154.56000000000003</c:v>
                </c:pt>
                <c:pt idx="89">
                  <c:v>154.56000000000003</c:v>
                </c:pt>
                <c:pt idx="90">
                  <c:v>141</c:v>
                </c:pt>
                <c:pt idx="91">
                  <c:v>208</c:v>
                </c:pt>
                <c:pt idx="92">
                  <c:v>194</c:v>
                </c:pt>
                <c:pt idx="93">
                  <c:v>300</c:v>
                </c:pt>
                <c:pt idx="94">
                  <c:v>725.2</c:v>
                </c:pt>
                <c:pt idx="95">
                  <c:v>725.2</c:v>
                </c:pt>
                <c:pt idx="96">
                  <c:v>725.2</c:v>
                </c:pt>
                <c:pt idx="97">
                  <c:v>864</c:v>
                </c:pt>
                <c:pt idx="98">
                  <c:v>331</c:v>
                </c:pt>
                <c:pt idx="99">
                  <c:v>376</c:v>
                </c:pt>
                <c:pt idx="100">
                  <c:v>397</c:v>
                </c:pt>
                <c:pt idx="101">
                  <c:v>148</c:v>
                </c:pt>
                <c:pt idx="102">
                  <c:v>148</c:v>
                </c:pt>
                <c:pt idx="103">
                  <c:v>148</c:v>
                </c:pt>
                <c:pt idx="104">
                  <c:v>148</c:v>
                </c:pt>
                <c:pt idx="105">
                  <c:v>299</c:v>
                </c:pt>
                <c:pt idx="106">
                  <c:v>118</c:v>
                </c:pt>
                <c:pt idx="107">
                  <c:v>118</c:v>
                </c:pt>
                <c:pt idx="108">
                  <c:v>358.67</c:v>
                </c:pt>
                <c:pt idx="109">
                  <c:v>358.67</c:v>
                </c:pt>
                <c:pt idx="110">
                  <c:v>358.67</c:v>
                </c:pt>
                <c:pt idx="111">
                  <c:v>516</c:v>
                </c:pt>
                <c:pt idx="112">
                  <c:v>114</c:v>
                </c:pt>
                <c:pt idx="113">
                  <c:v>169</c:v>
                </c:pt>
                <c:pt idx="114">
                  <c:v>334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431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marker>
            <c:symbol val="none"/>
          </c:marker>
          <c:cat>
            <c:numRef>
              <c:f>'Web Graph Info.'!$A$7:$A$151</c:f>
              <c:numCache>
                <c:formatCode>m/d;@</c:formatCode>
                <c:ptCount val="145"/>
                <c:pt idx="0">
                  <c:v>39938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  <c:pt idx="124">
                  <c:v>40427</c:v>
                </c:pt>
                <c:pt idx="125">
                  <c:v>40428</c:v>
                </c:pt>
                <c:pt idx="126">
                  <c:v>40429</c:v>
                </c:pt>
                <c:pt idx="127">
                  <c:v>40430</c:v>
                </c:pt>
                <c:pt idx="128">
                  <c:v>40431</c:v>
                </c:pt>
                <c:pt idx="129">
                  <c:v>40432</c:v>
                </c:pt>
                <c:pt idx="130">
                  <c:v>40433</c:v>
                </c:pt>
                <c:pt idx="131">
                  <c:v>40434</c:v>
                </c:pt>
                <c:pt idx="132">
                  <c:v>40435</c:v>
                </c:pt>
                <c:pt idx="133">
                  <c:v>40436</c:v>
                </c:pt>
                <c:pt idx="134">
                  <c:v>40437</c:v>
                </c:pt>
                <c:pt idx="135">
                  <c:v>40438</c:v>
                </c:pt>
                <c:pt idx="136">
                  <c:v>40439</c:v>
                </c:pt>
                <c:pt idx="137">
                  <c:v>40440</c:v>
                </c:pt>
                <c:pt idx="138">
                  <c:v>40441</c:v>
                </c:pt>
                <c:pt idx="139">
                  <c:v>40442</c:v>
                </c:pt>
                <c:pt idx="140">
                  <c:v>40443</c:v>
                </c:pt>
                <c:pt idx="141">
                  <c:v>40444</c:v>
                </c:pt>
                <c:pt idx="142">
                  <c:v>40445</c:v>
                </c:pt>
                <c:pt idx="143">
                  <c:v>40446</c:v>
                </c:pt>
                <c:pt idx="144">
                  <c:v>40447</c:v>
                </c:pt>
              </c:numCache>
            </c:numRef>
          </c:cat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145944960"/>
        <c:axId val="145946880"/>
      </c:lineChart>
      <c:dateAx>
        <c:axId val="145944960"/>
        <c:scaling>
          <c:orientation val="minMax"/>
        </c:scaling>
        <c:delete val="0"/>
        <c:axPos val="b"/>
        <c:title>
          <c:overlay val="0"/>
        </c:title>
        <c:numFmt formatCode="m/d;@" sourceLinked="1"/>
        <c:majorTickMark val="none"/>
        <c:minorTickMark val="none"/>
        <c:tickLblPos val="nextTo"/>
        <c:crossAx val="145946880"/>
        <c:crosses val="autoZero"/>
        <c:auto val="1"/>
        <c:lblOffset val="100"/>
        <c:baseTimeUnit val="days"/>
      </c:dateAx>
      <c:valAx>
        <c:axId val="145946880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out"/>
        <c:minorTickMark val="none"/>
        <c:tickLblPos val="nextTo"/>
        <c:crossAx val="145944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965202587674669"/>
          <c:y val="7.4377181043004795E-2"/>
          <c:w val="0.42155941436840338"/>
          <c:h val="3.697539423081029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400">
                <a:latin typeface="Eras Demi ITC" pitchFamily="34" charset="0"/>
              </a:defRPr>
            </a:pPr>
            <a:r>
              <a:rPr lang="en-US" sz="1400">
                <a:latin typeface="Eras Demi ITC" pitchFamily="34" charset="0"/>
              </a:rPr>
              <a:t>Biting Mosquito </a:t>
            </a:r>
            <a:r>
              <a:rPr lang="en-US" sz="1400" baseline="0">
                <a:latin typeface="Eras Demi ITC" pitchFamily="34" charset="0"/>
              </a:rPr>
              <a:t>Averages</a:t>
            </a:r>
            <a:endParaRPr lang="en-US" sz="1400">
              <a:latin typeface="Eras Demi ITC" pitchFamily="34" charset="0"/>
            </a:endParaRPr>
          </a:p>
        </c:rich>
      </c:tx>
      <c:layout>
        <c:manualLayout>
          <c:xMode val="edge"/>
          <c:yMode val="edge"/>
          <c:x val="0.36191044776119402"/>
          <c:y val="8.264462809917426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4423429030145316E-2"/>
          <c:y val="0.14364766066440091"/>
          <c:w val="0.89350326054603957"/>
          <c:h val="0.69200299342752392"/>
        </c:manualLayout>
      </c:layout>
      <c:lineChart>
        <c:grouping val="standard"/>
        <c:varyColors val="0"/>
        <c:ser>
          <c:idx val="0"/>
          <c:order val="0"/>
          <c:tx>
            <c:v>South Fargo Average</c:v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Info.'!$A$3:$A$151</c:f>
              <c:numCache>
                <c:formatCode>m/d;@</c:formatCode>
                <c:ptCount val="149"/>
                <c:pt idx="0">
                  <c:v>40299</c:v>
                </c:pt>
                <c:pt idx="1">
                  <c:v>40300</c:v>
                </c:pt>
                <c:pt idx="2">
                  <c:v>40301</c:v>
                </c:pt>
                <c:pt idx="3">
                  <c:v>40302</c:v>
                </c:pt>
                <c:pt idx="4">
                  <c:v>39938</c:v>
                </c:pt>
                <c:pt idx="5">
                  <c:v>40304</c:v>
                </c:pt>
                <c:pt idx="6">
                  <c:v>40305</c:v>
                </c:pt>
                <c:pt idx="7">
                  <c:v>40306</c:v>
                </c:pt>
                <c:pt idx="8">
                  <c:v>40307</c:v>
                </c:pt>
                <c:pt idx="9">
                  <c:v>40308</c:v>
                </c:pt>
                <c:pt idx="10">
                  <c:v>40309</c:v>
                </c:pt>
                <c:pt idx="11">
                  <c:v>40310</c:v>
                </c:pt>
                <c:pt idx="12">
                  <c:v>40311</c:v>
                </c:pt>
                <c:pt idx="13">
                  <c:v>40312</c:v>
                </c:pt>
                <c:pt idx="14">
                  <c:v>40313</c:v>
                </c:pt>
                <c:pt idx="15">
                  <c:v>40314</c:v>
                </c:pt>
                <c:pt idx="16">
                  <c:v>40315</c:v>
                </c:pt>
                <c:pt idx="17">
                  <c:v>40316</c:v>
                </c:pt>
                <c:pt idx="18">
                  <c:v>40317</c:v>
                </c:pt>
                <c:pt idx="19">
                  <c:v>40318</c:v>
                </c:pt>
                <c:pt idx="20">
                  <c:v>40319</c:v>
                </c:pt>
                <c:pt idx="21">
                  <c:v>40320</c:v>
                </c:pt>
                <c:pt idx="22">
                  <c:v>40321</c:v>
                </c:pt>
                <c:pt idx="23">
                  <c:v>40322</c:v>
                </c:pt>
                <c:pt idx="24">
                  <c:v>40323</c:v>
                </c:pt>
                <c:pt idx="25">
                  <c:v>40324</c:v>
                </c:pt>
                <c:pt idx="26">
                  <c:v>40325</c:v>
                </c:pt>
                <c:pt idx="27">
                  <c:v>40326</c:v>
                </c:pt>
                <c:pt idx="28">
                  <c:v>40327</c:v>
                </c:pt>
                <c:pt idx="29">
                  <c:v>40328</c:v>
                </c:pt>
                <c:pt idx="30">
                  <c:v>40329</c:v>
                </c:pt>
                <c:pt idx="31">
                  <c:v>40330</c:v>
                </c:pt>
                <c:pt idx="32">
                  <c:v>40331</c:v>
                </c:pt>
                <c:pt idx="33">
                  <c:v>40332</c:v>
                </c:pt>
                <c:pt idx="34">
                  <c:v>40333</c:v>
                </c:pt>
                <c:pt idx="35">
                  <c:v>40334</c:v>
                </c:pt>
                <c:pt idx="36">
                  <c:v>40335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40341</c:v>
                </c:pt>
                <c:pt idx="43">
                  <c:v>40342</c:v>
                </c:pt>
                <c:pt idx="44">
                  <c:v>40343</c:v>
                </c:pt>
                <c:pt idx="45">
                  <c:v>40344</c:v>
                </c:pt>
                <c:pt idx="46">
                  <c:v>40345</c:v>
                </c:pt>
                <c:pt idx="47">
                  <c:v>40346</c:v>
                </c:pt>
                <c:pt idx="48">
                  <c:v>40347</c:v>
                </c:pt>
                <c:pt idx="49">
                  <c:v>40348</c:v>
                </c:pt>
                <c:pt idx="50">
                  <c:v>40349</c:v>
                </c:pt>
                <c:pt idx="51">
                  <c:v>40350</c:v>
                </c:pt>
                <c:pt idx="52">
                  <c:v>40351</c:v>
                </c:pt>
                <c:pt idx="53">
                  <c:v>40352</c:v>
                </c:pt>
                <c:pt idx="54">
                  <c:v>40353</c:v>
                </c:pt>
                <c:pt idx="55">
                  <c:v>40354</c:v>
                </c:pt>
                <c:pt idx="56">
                  <c:v>40355</c:v>
                </c:pt>
                <c:pt idx="57">
                  <c:v>40356</c:v>
                </c:pt>
                <c:pt idx="58">
                  <c:v>40357</c:v>
                </c:pt>
                <c:pt idx="59">
                  <c:v>40358</c:v>
                </c:pt>
                <c:pt idx="60">
                  <c:v>40359</c:v>
                </c:pt>
                <c:pt idx="61">
                  <c:v>40360</c:v>
                </c:pt>
                <c:pt idx="62">
                  <c:v>40361</c:v>
                </c:pt>
                <c:pt idx="63">
                  <c:v>40362</c:v>
                </c:pt>
                <c:pt idx="64">
                  <c:v>40363</c:v>
                </c:pt>
                <c:pt idx="65">
                  <c:v>40364</c:v>
                </c:pt>
                <c:pt idx="66">
                  <c:v>40365</c:v>
                </c:pt>
                <c:pt idx="67">
                  <c:v>40366</c:v>
                </c:pt>
                <c:pt idx="68">
                  <c:v>40367</c:v>
                </c:pt>
                <c:pt idx="69">
                  <c:v>40368</c:v>
                </c:pt>
                <c:pt idx="70">
                  <c:v>40369</c:v>
                </c:pt>
                <c:pt idx="71">
                  <c:v>40370</c:v>
                </c:pt>
                <c:pt idx="72">
                  <c:v>40371</c:v>
                </c:pt>
                <c:pt idx="73">
                  <c:v>40372</c:v>
                </c:pt>
                <c:pt idx="74">
                  <c:v>40373</c:v>
                </c:pt>
                <c:pt idx="75">
                  <c:v>40374</c:v>
                </c:pt>
                <c:pt idx="76">
                  <c:v>40375</c:v>
                </c:pt>
                <c:pt idx="77">
                  <c:v>40376</c:v>
                </c:pt>
                <c:pt idx="78">
                  <c:v>40377</c:v>
                </c:pt>
                <c:pt idx="79">
                  <c:v>40378</c:v>
                </c:pt>
                <c:pt idx="80">
                  <c:v>40379</c:v>
                </c:pt>
                <c:pt idx="81">
                  <c:v>40380</c:v>
                </c:pt>
                <c:pt idx="82">
                  <c:v>40381</c:v>
                </c:pt>
                <c:pt idx="83">
                  <c:v>40382</c:v>
                </c:pt>
                <c:pt idx="84">
                  <c:v>40383</c:v>
                </c:pt>
                <c:pt idx="85">
                  <c:v>40384</c:v>
                </c:pt>
                <c:pt idx="86">
                  <c:v>40385</c:v>
                </c:pt>
                <c:pt idx="87">
                  <c:v>40386</c:v>
                </c:pt>
                <c:pt idx="88">
                  <c:v>40387</c:v>
                </c:pt>
                <c:pt idx="89">
                  <c:v>40388</c:v>
                </c:pt>
                <c:pt idx="90">
                  <c:v>40389</c:v>
                </c:pt>
                <c:pt idx="91">
                  <c:v>40390</c:v>
                </c:pt>
                <c:pt idx="92">
                  <c:v>40391</c:v>
                </c:pt>
                <c:pt idx="93">
                  <c:v>40392</c:v>
                </c:pt>
                <c:pt idx="94">
                  <c:v>40393</c:v>
                </c:pt>
                <c:pt idx="95">
                  <c:v>40394</c:v>
                </c:pt>
                <c:pt idx="96">
                  <c:v>40395</c:v>
                </c:pt>
                <c:pt idx="97">
                  <c:v>40396</c:v>
                </c:pt>
                <c:pt idx="98">
                  <c:v>40397</c:v>
                </c:pt>
                <c:pt idx="99">
                  <c:v>40398</c:v>
                </c:pt>
                <c:pt idx="100">
                  <c:v>40399</c:v>
                </c:pt>
                <c:pt idx="101">
                  <c:v>40400</c:v>
                </c:pt>
                <c:pt idx="102">
                  <c:v>40401</c:v>
                </c:pt>
                <c:pt idx="103">
                  <c:v>40402</c:v>
                </c:pt>
                <c:pt idx="104">
                  <c:v>40403</c:v>
                </c:pt>
                <c:pt idx="105">
                  <c:v>40404</c:v>
                </c:pt>
                <c:pt idx="106">
                  <c:v>40405</c:v>
                </c:pt>
                <c:pt idx="107">
                  <c:v>40406</c:v>
                </c:pt>
                <c:pt idx="108">
                  <c:v>40407</c:v>
                </c:pt>
                <c:pt idx="109">
                  <c:v>40408</c:v>
                </c:pt>
                <c:pt idx="110">
                  <c:v>40409</c:v>
                </c:pt>
                <c:pt idx="111">
                  <c:v>40410</c:v>
                </c:pt>
                <c:pt idx="112">
                  <c:v>40411</c:v>
                </c:pt>
                <c:pt idx="113">
                  <c:v>40412</c:v>
                </c:pt>
                <c:pt idx="114">
                  <c:v>40413</c:v>
                </c:pt>
                <c:pt idx="115">
                  <c:v>40414</c:v>
                </c:pt>
                <c:pt idx="116">
                  <c:v>40415</c:v>
                </c:pt>
                <c:pt idx="117">
                  <c:v>40416</c:v>
                </c:pt>
                <c:pt idx="118">
                  <c:v>40417</c:v>
                </c:pt>
                <c:pt idx="119">
                  <c:v>40418</c:v>
                </c:pt>
                <c:pt idx="120">
                  <c:v>40419</c:v>
                </c:pt>
                <c:pt idx="121">
                  <c:v>40420</c:v>
                </c:pt>
                <c:pt idx="122">
                  <c:v>40421</c:v>
                </c:pt>
                <c:pt idx="123">
                  <c:v>40422</c:v>
                </c:pt>
                <c:pt idx="124">
                  <c:v>40423</c:v>
                </c:pt>
                <c:pt idx="125">
                  <c:v>40424</c:v>
                </c:pt>
                <c:pt idx="126">
                  <c:v>40425</c:v>
                </c:pt>
                <c:pt idx="127">
                  <c:v>40426</c:v>
                </c:pt>
                <c:pt idx="128">
                  <c:v>40427</c:v>
                </c:pt>
                <c:pt idx="129">
                  <c:v>40428</c:v>
                </c:pt>
                <c:pt idx="130">
                  <c:v>40429</c:v>
                </c:pt>
                <c:pt idx="131">
                  <c:v>40430</c:v>
                </c:pt>
                <c:pt idx="132">
                  <c:v>40431</c:v>
                </c:pt>
                <c:pt idx="133">
                  <c:v>40432</c:v>
                </c:pt>
                <c:pt idx="134">
                  <c:v>40433</c:v>
                </c:pt>
                <c:pt idx="135">
                  <c:v>40434</c:v>
                </c:pt>
                <c:pt idx="136">
                  <c:v>40435</c:v>
                </c:pt>
                <c:pt idx="137">
                  <c:v>40436</c:v>
                </c:pt>
                <c:pt idx="138">
                  <c:v>40437</c:v>
                </c:pt>
                <c:pt idx="139">
                  <c:v>40438</c:v>
                </c:pt>
                <c:pt idx="140">
                  <c:v>40439</c:v>
                </c:pt>
                <c:pt idx="141">
                  <c:v>40440</c:v>
                </c:pt>
                <c:pt idx="142">
                  <c:v>40441</c:v>
                </c:pt>
                <c:pt idx="143">
                  <c:v>40442</c:v>
                </c:pt>
                <c:pt idx="144">
                  <c:v>40443</c:v>
                </c:pt>
                <c:pt idx="145">
                  <c:v>40444</c:v>
                </c:pt>
                <c:pt idx="146">
                  <c:v>40445</c:v>
                </c:pt>
                <c:pt idx="147">
                  <c:v>40446</c:v>
                </c:pt>
                <c:pt idx="148">
                  <c:v>40447</c:v>
                </c:pt>
              </c:numCache>
            </c:numRef>
          </c:cat>
          <c:val>
            <c:numRef>
              <c:f>'Web Graph Info.'!$B$3:$B$151</c:f>
              <c:numCache>
                <c:formatCode>General</c:formatCode>
                <c:ptCount val="149"/>
                <c:pt idx="19" formatCode="0.0">
                  <c:v>3.8</c:v>
                </c:pt>
                <c:pt idx="20" formatCode="0.0">
                  <c:v>3.8</c:v>
                </c:pt>
                <c:pt idx="21" formatCode="0.0">
                  <c:v>3.8</c:v>
                </c:pt>
                <c:pt idx="22" formatCode="0.0">
                  <c:v>3.8</c:v>
                </c:pt>
                <c:pt idx="23" formatCode="0.0">
                  <c:v>3.8</c:v>
                </c:pt>
                <c:pt idx="24" formatCode="0.0">
                  <c:v>10.5</c:v>
                </c:pt>
                <c:pt idx="25" formatCode="0.0">
                  <c:v>6.67</c:v>
                </c:pt>
                <c:pt idx="26" formatCode="0.0">
                  <c:v>15.1</c:v>
                </c:pt>
                <c:pt idx="27" formatCode="0.0">
                  <c:v>14.125</c:v>
                </c:pt>
                <c:pt idx="28" formatCode="0.0">
                  <c:v>20.28</c:v>
                </c:pt>
                <c:pt idx="29" formatCode="0.0">
                  <c:v>20.28</c:v>
                </c:pt>
                <c:pt idx="30" formatCode="0.0">
                  <c:v>20.28</c:v>
                </c:pt>
                <c:pt idx="31" formatCode="0.0">
                  <c:v>20.28</c:v>
                </c:pt>
                <c:pt idx="32" formatCode="0.0">
                  <c:v>1.4</c:v>
                </c:pt>
                <c:pt idx="33" formatCode="0.0">
                  <c:v>3.11</c:v>
                </c:pt>
                <c:pt idx="34" formatCode="0.0">
                  <c:v>3.56</c:v>
                </c:pt>
                <c:pt idx="35" formatCode="0.0">
                  <c:v>7.48</c:v>
                </c:pt>
                <c:pt idx="36" formatCode="0.0">
                  <c:v>7.48</c:v>
                </c:pt>
                <c:pt idx="37" formatCode="0.0">
                  <c:v>7.48</c:v>
                </c:pt>
                <c:pt idx="38" formatCode="0.0">
                  <c:v>28.1</c:v>
                </c:pt>
                <c:pt idx="39" formatCode="0.0">
                  <c:v>5.9</c:v>
                </c:pt>
                <c:pt idx="40" formatCode="0.0">
                  <c:v>9.44</c:v>
                </c:pt>
                <c:pt idx="41" formatCode="0.0">
                  <c:v>3</c:v>
                </c:pt>
                <c:pt idx="42" formatCode="0.0">
                  <c:v>16.399999999999999</c:v>
                </c:pt>
                <c:pt idx="43" formatCode="0.0">
                  <c:v>16.399999999999999</c:v>
                </c:pt>
                <c:pt idx="44" formatCode="0.0">
                  <c:v>16.399999999999999</c:v>
                </c:pt>
                <c:pt idx="45" formatCode="0.0">
                  <c:v>72.67</c:v>
                </c:pt>
                <c:pt idx="46" formatCode="0.0">
                  <c:v>37.5</c:v>
                </c:pt>
                <c:pt idx="47" formatCode="0.0">
                  <c:v>143</c:v>
                </c:pt>
                <c:pt idx="48" formatCode="0.0">
                  <c:v>39.75</c:v>
                </c:pt>
                <c:pt idx="49" formatCode="0.0">
                  <c:v>55.74</c:v>
                </c:pt>
                <c:pt idx="50" formatCode="0.0">
                  <c:v>55.74</c:v>
                </c:pt>
                <c:pt idx="51" formatCode="0.0">
                  <c:v>55.74</c:v>
                </c:pt>
                <c:pt idx="52" formatCode="0.0">
                  <c:v>39.770000000000003</c:v>
                </c:pt>
                <c:pt idx="53" formatCode="0.0">
                  <c:v>57.2</c:v>
                </c:pt>
                <c:pt idx="54" formatCode="0.0">
                  <c:v>29.33</c:v>
                </c:pt>
                <c:pt idx="55" formatCode="0.0">
                  <c:v>35</c:v>
                </c:pt>
                <c:pt idx="56" formatCode="0.0">
                  <c:v>31.16</c:v>
                </c:pt>
                <c:pt idx="57" formatCode="0.0">
                  <c:v>31.16</c:v>
                </c:pt>
                <c:pt idx="58" formatCode="0.0">
                  <c:v>31.16</c:v>
                </c:pt>
                <c:pt idx="59" formatCode="0.0">
                  <c:v>10.89</c:v>
                </c:pt>
                <c:pt idx="60" formatCode="0.0">
                  <c:v>24.2</c:v>
                </c:pt>
                <c:pt idx="61" formatCode="0.0">
                  <c:v>51.4</c:v>
                </c:pt>
                <c:pt idx="62" formatCode="0.0">
                  <c:v>64.5</c:v>
                </c:pt>
                <c:pt idx="63" formatCode="0.0">
                  <c:v>53.25</c:v>
                </c:pt>
                <c:pt idx="64" formatCode="0.0">
                  <c:v>53.25</c:v>
                </c:pt>
                <c:pt idx="65" formatCode="0.0">
                  <c:v>53.25</c:v>
                </c:pt>
                <c:pt idx="66" formatCode="0.0">
                  <c:v>53.25</c:v>
                </c:pt>
                <c:pt idx="67" formatCode="0.0">
                  <c:v>36.1</c:v>
                </c:pt>
                <c:pt idx="68" formatCode="0.0">
                  <c:v>22.7</c:v>
                </c:pt>
                <c:pt idx="69" formatCode="0.0">
                  <c:v>25.9</c:v>
                </c:pt>
                <c:pt idx="70" formatCode="0.0">
                  <c:v>21</c:v>
                </c:pt>
                <c:pt idx="71" formatCode="0.0">
                  <c:v>21</c:v>
                </c:pt>
                <c:pt idx="72" formatCode="0.0">
                  <c:v>21</c:v>
                </c:pt>
                <c:pt idx="73" formatCode="0.0">
                  <c:v>16.2</c:v>
                </c:pt>
                <c:pt idx="74" formatCode="0.0">
                  <c:v>15.8</c:v>
                </c:pt>
                <c:pt idx="75" formatCode="0.0">
                  <c:v>17.3</c:v>
                </c:pt>
                <c:pt idx="76" formatCode="0.0">
                  <c:v>34.9</c:v>
                </c:pt>
                <c:pt idx="77" formatCode="0.0">
                  <c:v>40.799999999999997</c:v>
                </c:pt>
                <c:pt idx="78" formatCode="0.0">
                  <c:v>40.799999999999997</c:v>
                </c:pt>
                <c:pt idx="79" formatCode="0.0">
                  <c:v>40.799999999999997</c:v>
                </c:pt>
                <c:pt idx="80" formatCode="0.0">
                  <c:v>28.3</c:v>
                </c:pt>
                <c:pt idx="81" formatCode="0.0">
                  <c:v>28.3</c:v>
                </c:pt>
                <c:pt idx="82" formatCode="0.0">
                  <c:v>28</c:v>
                </c:pt>
                <c:pt idx="83" formatCode="0.0">
                  <c:v>9.11</c:v>
                </c:pt>
                <c:pt idx="84" formatCode="0.0">
                  <c:v>18.7</c:v>
                </c:pt>
                <c:pt idx="85" formatCode="0.0">
                  <c:v>18.7</c:v>
                </c:pt>
                <c:pt idx="86" formatCode="0.0">
                  <c:v>18.7</c:v>
                </c:pt>
                <c:pt idx="87" formatCode="0.0">
                  <c:v>64.3</c:v>
                </c:pt>
                <c:pt idx="88" formatCode="0.0">
                  <c:v>23.4</c:v>
                </c:pt>
                <c:pt idx="89" formatCode="0.0">
                  <c:v>30.1</c:v>
                </c:pt>
                <c:pt idx="90" formatCode="0.0">
                  <c:v>34.5</c:v>
                </c:pt>
                <c:pt idx="91" formatCode="0.0">
                  <c:v>24.4</c:v>
                </c:pt>
                <c:pt idx="92" formatCode="0.0">
                  <c:v>24.4</c:v>
                </c:pt>
                <c:pt idx="93" formatCode="0.0">
                  <c:v>24.4</c:v>
                </c:pt>
                <c:pt idx="94" formatCode="0.0">
                  <c:v>31.1</c:v>
                </c:pt>
                <c:pt idx="95" formatCode="0.0">
                  <c:v>0</c:v>
                </c:pt>
                <c:pt idx="96" formatCode="0.0">
                  <c:v>22.4</c:v>
                </c:pt>
                <c:pt idx="97" formatCode="0.0">
                  <c:v>28.1</c:v>
                </c:pt>
                <c:pt idx="98" formatCode="0.0">
                  <c:v>64.3</c:v>
                </c:pt>
                <c:pt idx="99" formatCode="0.0">
                  <c:v>64.3</c:v>
                </c:pt>
                <c:pt idx="100" formatCode="0.0">
                  <c:v>64.3</c:v>
                </c:pt>
                <c:pt idx="101" formatCode="0.0">
                  <c:v>77</c:v>
                </c:pt>
                <c:pt idx="102" formatCode="0.0">
                  <c:v>32.299999999999997</c:v>
                </c:pt>
                <c:pt idx="103" formatCode="0.0">
                  <c:v>42.9</c:v>
                </c:pt>
                <c:pt idx="104" formatCode="0.0">
                  <c:v>14.8</c:v>
                </c:pt>
                <c:pt idx="105" formatCode="0.0">
                  <c:v>11.9</c:v>
                </c:pt>
                <c:pt idx="106" formatCode="0.0">
                  <c:v>11.9</c:v>
                </c:pt>
                <c:pt idx="107" formatCode="0.0">
                  <c:v>11.9</c:v>
                </c:pt>
                <c:pt idx="108" formatCode="0.0">
                  <c:v>11.9</c:v>
                </c:pt>
                <c:pt idx="109" formatCode="0.0">
                  <c:v>32.67</c:v>
                </c:pt>
                <c:pt idx="110" formatCode="0.0">
                  <c:v>14.9</c:v>
                </c:pt>
                <c:pt idx="111" formatCode="0.0">
                  <c:v>20.6</c:v>
                </c:pt>
                <c:pt idx="112" formatCode="0.0">
                  <c:v>19.2</c:v>
                </c:pt>
                <c:pt idx="113" formatCode="0.0">
                  <c:v>19.2</c:v>
                </c:pt>
                <c:pt idx="114" formatCode="0.0">
                  <c:v>19.2</c:v>
                </c:pt>
                <c:pt idx="115" formatCode="0.0">
                  <c:v>24.5</c:v>
                </c:pt>
                <c:pt idx="116" formatCode="0.0">
                  <c:v>30.66</c:v>
                </c:pt>
                <c:pt idx="117" formatCode="0.0">
                  <c:v>10</c:v>
                </c:pt>
                <c:pt idx="118" formatCode="0.0">
                  <c:v>10.55</c:v>
                </c:pt>
                <c:pt idx="119" formatCode="0.0">
                  <c:v>51.5</c:v>
                </c:pt>
                <c:pt idx="120" formatCode="0.0">
                  <c:v>51.5</c:v>
                </c:pt>
                <c:pt idx="121" formatCode="0.0">
                  <c:v>51.5</c:v>
                </c:pt>
                <c:pt idx="122" formatCode="0.0">
                  <c:v>14.3</c:v>
                </c:pt>
                <c:pt idx="123" formatCode="0.0">
                  <c:v>36.6</c:v>
                </c:pt>
                <c:pt idx="124" formatCode="0.0">
                  <c:v>11.77</c:v>
                </c:pt>
                <c:pt idx="125" formatCode="0.0">
                  <c:v>11.77</c:v>
                </c:pt>
                <c:pt idx="126">
                  <c:v>3.14</c:v>
                </c:pt>
                <c:pt idx="127">
                  <c:v>3.14</c:v>
                </c:pt>
                <c:pt idx="128">
                  <c:v>3.14</c:v>
                </c:pt>
                <c:pt idx="129">
                  <c:v>3.14</c:v>
                </c:pt>
                <c:pt idx="130">
                  <c:v>2.8</c:v>
                </c:pt>
                <c:pt idx="131">
                  <c:v>4.7</c:v>
                </c:pt>
                <c:pt idx="132">
                  <c:v>1.2</c:v>
                </c:pt>
                <c:pt idx="133">
                  <c:v>12.5</c:v>
                </c:pt>
                <c:pt idx="134">
                  <c:v>12.5</c:v>
                </c:pt>
                <c:pt idx="135">
                  <c:v>12.5</c:v>
                </c:pt>
                <c:pt idx="136">
                  <c:v>10.33</c:v>
                </c:pt>
                <c:pt idx="137">
                  <c:v>8.5500000000000007</c:v>
                </c:pt>
                <c:pt idx="138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v>North Fargo Average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Info.'!$A$3:$A$151</c:f>
              <c:numCache>
                <c:formatCode>m/d;@</c:formatCode>
                <c:ptCount val="149"/>
                <c:pt idx="0">
                  <c:v>40299</c:v>
                </c:pt>
                <c:pt idx="1">
                  <c:v>40300</c:v>
                </c:pt>
                <c:pt idx="2">
                  <c:v>40301</c:v>
                </c:pt>
                <c:pt idx="3">
                  <c:v>40302</c:v>
                </c:pt>
                <c:pt idx="4">
                  <c:v>39938</c:v>
                </c:pt>
                <c:pt idx="5">
                  <c:v>40304</c:v>
                </c:pt>
                <c:pt idx="6">
                  <c:v>40305</c:v>
                </c:pt>
                <c:pt idx="7">
                  <c:v>40306</c:v>
                </c:pt>
                <c:pt idx="8">
                  <c:v>40307</c:v>
                </c:pt>
                <c:pt idx="9">
                  <c:v>40308</c:v>
                </c:pt>
                <c:pt idx="10">
                  <c:v>40309</c:v>
                </c:pt>
                <c:pt idx="11">
                  <c:v>40310</c:v>
                </c:pt>
                <c:pt idx="12">
                  <c:v>40311</c:v>
                </c:pt>
                <c:pt idx="13">
                  <c:v>40312</c:v>
                </c:pt>
                <c:pt idx="14">
                  <c:v>40313</c:v>
                </c:pt>
                <c:pt idx="15">
                  <c:v>40314</c:v>
                </c:pt>
                <c:pt idx="16">
                  <c:v>40315</c:v>
                </c:pt>
                <c:pt idx="17">
                  <c:v>40316</c:v>
                </c:pt>
                <c:pt idx="18">
                  <c:v>40317</c:v>
                </c:pt>
                <c:pt idx="19">
                  <c:v>40318</c:v>
                </c:pt>
                <c:pt idx="20">
                  <c:v>40319</c:v>
                </c:pt>
                <c:pt idx="21">
                  <c:v>40320</c:v>
                </c:pt>
                <c:pt idx="22">
                  <c:v>40321</c:v>
                </c:pt>
                <c:pt idx="23">
                  <c:v>40322</c:v>
                </c:pt>
                <c:pt idx="24">
                  <c:v>40323</c:v>
                </c:pt>
                <c:pt idx="25">
                  <c:v>40324</c:v>
                </c:pt>
                <c:pt idx="26">
                  <c:v>40325</c:v>
                </c:pt>
                <c:pt idx="27">
                  <c:v>40326</c:v>
                </c:pt>
                <c:pt idx="28">
                  <c:v>40327</c:v>
                </c:pt>
                <c:pt idx="29">
                  <c:v>40328</c:v>
                </c:pt>
                <c:pt idx="30">
                  <c:v>40329</c:v>
                </c:pt>
                <c:pt idx="31">
                  <c:v>40330</c:v>
                </c:pt>
                <c:pt idx="32">
                  <c:v>40331</c:v>
                </c:pt>
                <c:pt idx="33">
                  <c:v>40332</c:v>
                </c:pt>
                <c:pt idx="34">
                  <c:v>40333</c:v>
                </c:pt>
                <c:pt idx="35">
                  <c:v>40334</c:v>
                </c:pt>
                <c:pt idx="36">
                  <c:v>40335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40341</c:v>
                </c:pt>
                <c:pt idx="43">
                  <c:v>40342</c:v>
                </c:pt>
                <c:pt idx="44">
                  <c:v>40343</c:v>
                </c:pt>
                <c:pt idx="45">
                  <c:v>40344</c:v>
                </c:pt>
                <c:pt idx="46">
                  <c:v>40345</c:v>
                </c:pt>
                <c:pt idx="47">
                  <c:v>40346</c:v>
                </c:pt>
                <c:pt idx="48">
                  <c:v>40347</c:v>
                </c:pt>
                <c:pt idx="49">
                  <c:v>40348</c:v>
                </c:pt>
                <c:pt idx="50">
                  <c:v>40349</c:v>
                </c:pt>
                <c:pt idx="51">
                  <c:v>40350</c:v>
                </c:pt>
                <c:pt idx="52">
                  <c:v>40351</c:v>
                </c:pt>
                <c:pt idx="53">
                  <c:v>40352</c:v>
                </c:pt>
                <c:pt idx="54">
                  <c:v>40353</c:v>
                </c:pt>
                <c:pt idx="55">
                  <c:v>40354</c:v>
                </c:pt>
                <c:pt idx="56">
                  <c:v>40355</c:v>
                </c:pt>
                <c:pt idx="57">
                  <c:v>40356</c:v>
                </c:pt>
                <c:pt idx="58">
                  <c:v>40357</c:v>
                </c:pt>
                <c:pt idx="59">
                  <c:v>40358</c:v>
                </c:pt>
                <c:pt idx="60">
                  <c:v>40359</c:v>
                </c:pt>
                <c:pt idx="61">
                  <c:v>40360</c:v>
                </c:pt>
                <c:pt idx="62">
                  <c:v>40361</c:v>
                </c:pt>
                <c:pt idx="63">
                  <c:v>40362</c:v>
                </c:pt>
                <c:pt idx="64">
                  <c:v>40363</c:v>
                </c:pt>
                <c:pt idx="65">
                  <c:v>40364</c:v>
                </c:pt>
                <c:pt idx="66">
                  <c:v>40365</c:v>
                </c:pt>
                <c:pt idx="67">
                  <c:v>40366</c:v>
                </c:pt>
                <c:pt idx="68">
                  <c:v>40367</c:v>
                </c:pt>
                <c:pt idx="69">
                  <c:v>40368</c:v>
                </c:pt>
                <c:pt idx="70">
                  <c:v>40369</c:v>
                </c:pt>
                <c:pt idx="71">
                  <c:v>40370</c:v>
                </c:pt>
                <c:pt idx="72">
                  <c:v>40371</c:v>
                </c:pt>
                <c:pt idx="73">
                  <c:v>40372</c:v>
                </c:pt>
                <c:pt idx="74">
                  <c:v>40373</c:v>
                </c:pt>
                <c:pt idx="75">
                  <c:v>40374</c:v>
                </c:pt>
                <c:pt idx="76">
                  <c:v>40375</c:v>
                </c:pt>
                <c:pt idx="77">
                  <c:v>40376</c:v>
                </c:pt>
                <c:pt idx="78">
                  <c:v>40377</c:v>
                </c:pt>
                <c:pt idx="79">
                  <c:v>40378</c:v>
                </c:pt>
                <c:pt idx="80">
                  <c:v>40379</c:v>
                </c:pt>
                <c:pt idx="81">
                  <c:v>40380</c:v>
                </c:pt>
                <c:pt idx="82">
                  <c:v>40381</c:v>
                </c:pt>
                <c:pt idx="83">
                  <c:v>40382</c:v>
                </c:pt>
                <c:pt idx="84">
                  <c:v>40383</c:v>
                </c:pt>
                <c:pt idx="85">
                  <c:v>40384</c:v>
                </c:pt>
                <c:pt idx="86">
                  <c:v>40385</c:v>
                </c:pt>
                <c:pt idx="87">
                  <c:v>40386</c:v>
                </c:pt>
                <c:pt idx="88">
                  <c:v>40387</c:v>
                </c:pt>
                <c:pt idx="89">
                  <c:v>40388</c:v>
                </c:pt>
                <c:pt idx="90">
                  <c:v>40389</c:v>
                </c:pt>
                <c:pt idx="91">
                  <c:v>40390</c:v>
                </c:pt>
                <c:pt idx="92">
                  <c:v>40391</c:v>
                </c:pt>
                <c:pt idx="93">
                  <c:v>40392</c:v>
                </c:pt>
                <c:pt idx="94">
                  <c:v>40393</c:v>
                </c:pt>
                <c:pt idx="95">
                  <c:v>40394</c:v>
                </c:pt>
                <c:pt idx="96">
                  <c:v>40395</c:v>
                </c:pt>
                <c:pt idx="97">
                  <c:v>40396</c:v>
                </c:pt>
                <c:pt idx="98">
                  <c:v>40397</c:v>
                </c:pt>
                <c:pt idx="99">
                  <c:v>40398</c:v>
                </c:pt>
                <c:pt idx="100">
                  <c:v>40399</c:v>
                </c:pt>
                <c:pt idx="101">
                  <c:v>40400</c:v>
                </c:pt>
                <c:pt idx="102">
                  <c:v>40401</c:v>
                </c:pt>
                <c:pt idx="103">
                  <c:v>40402</c:v>
                </c:pt>
                <c:pt idx="104">
                  <c:v>40403</c:v>
                </c:pt>
                <c:pt idx="105">
                  <c:v>40404</c:v>
                </c:pt>
                <c:pt idx="106">
                  <c:v>40405</c:v>
                </c:pt>
                <c:pt idx="107">
                  <c:v>40406</c:v>
                </c:pt>
                <c:pt idx="108">
                  <c:v>40407</c:v>
                </c:pt>
                <c:pt idx="109">
                  <c:v>40408</c:v>
                </c:pt>
                <c:pt idx="110">
                  <c:v>40409</c:v>
                </c:pt>
                <c:pt idx="111">
                  <c:v>40410</c:v>
                </c:pt>
                <c:pt idx="112">
                  <c:v>40411</c:v>
                </c:pt>
                <c:pt idx="113">
                  <c:v>40412</c:v>
                </c:pt>
                <c:pt idx="114">
                  <c:v>40413</c:v>
                </c:pt>
                <c:pt idx="115">
                  <c:v>40414</c:v>
                </c:pt>
                <c:pt idx="116">
                  <c:v>40415</c:v>
                </c:pt>
                <c:pt idx="117">
                  <c:v>40416</c:v>
                </c:pt>
                <c:pt idx="118">
                  <c:v>40417</c:v>
                </c:pt>
                <c:pt idx="119">
                  <c:v>40418</c:v>
                </c:pt>
                <c:pt idx="120">
                  <c:v>40419</c:v>
                </c:pt>
                <c:pt idx="121">
                  <c:v>40420</c:v>
                </c:pt>
                <c:pt idx="122">
                  <c:v>40421</c:v>
                </c:pt>
                <c:pt idx="123">
                  <c:v>40422</c:v>
                </c:pt>
                <c:pt idx="124">
                  <c:v>40423</c:v>
                </c:pt>
                <c:pt idx="125">
                  <c:v>40424</c:v>
                </c:pt>
                <c:pt idx="126">
                  <c:v>40425</c:v>
                </c:pt>
                <c:pt idx="127">
                  <c:v>40426</c:v>
                </c:pt>
                <c:pt idx="128">
                  <c:v>40427</c:v>
                </c:pt>
                <c:pt idx="129">
                  <c:v>40428</c:v>
                </c:pt>
                <c:pt idx="130">
                  <c:v>40429</c:v>
                </c:pt>
                <c:pt idx="131">
                  <c:v>40430</c:v>
                </c:pt>
                <c:pt idx="132">
                  <c:v>40431</c:v>
                </c:pt>
                <c:pt idx="133">
                  <c:v>40432</c:v>
                </c:pt>
                <c:pt idx="134">
                  <c:v>40433</c:v>
                </c:pt>
                <c:pt idx="135">
                  <c:v>40434</c:v>
                </c:pt>
                <c:pt idx="136">
                  <c:v>40435</c:v>
                </c:pt>
                <c:pt idx="137">
                  <c:v>40436</c:v>
                </c:pt>
                <c:pt idx="138">
                  <c:v>40437</c:v>
                </c:pt>
                <c:pt idx="139">
                  <c:v>40438</c:v>
                </c:pt>
                <c:pt idx="140">
                  <c:v>40439</c:v>
                </c:pt>
                <c:pt idx="141">
                  <c:v>40440</c:v>
                </c:pt>
                <c:pt idx="142">
                  <c:v>40441</c:v>
                </c:pt>
                <c:pt idx="143">
                  <c:v>40442</c:v>
                </c:pt>
                <c:pt idx="144">
                  <c:v>40443</c:v>
                </c:pt>
                <c:pt idx="145">
                  <c:v>40444</c:v>
                </c:pt>
                <c:pt idx="146">
                  <c:v>40445</c:v>
                </c:pt>
                <c:pt idx="147">
                  <c:v>40446</c:v>
                </c:pt>
                <c:pt idx="148">
                  <c:v>40447</c:v>
                </c:pt>
              </c:numCache>
            </c:numRef>
          </c:cat>
          <c:val>
            <c:numRef>
              <c:f>'Web Graph Info.'!$C$3:$C$151</c:f>
              <c:numCache>
                <c:formatCode>General</c:formatCode>
                <c:ptCount val="149"/>
                <c:pt idx="19" formatCode="0.0">
                  <c:v>7.08</c:v>
                </c:pt>
                <c:pt idx="20" formatCode="0.0">
                  <c:v>7.08</c:v>
                </c:pt>
                <c:pt idx="21" formatCode="0.0">
                  <c:v>7.08</c:v>
                </c:pt>
                <c:pt idx="22" formatCode="0.0">
                  <c:v>7.08</c:v>
                </c:pt>
                <c:pt idx="23" formatCode="0.0">
                  <c:v>7.08</c:v>
                </c:pt>
                <c:pt idx="24" formatCode="0.0">
                  <c:v>14</c:v>
                </c:pt>
                <c:pt idx="25" formatCode="0.0">
                  <c:v>10.7</c:v>
                </c:pt>
                <c:pt idx="26" formatCode="0.0">
                  <c:v>17.2</c:v>
                </c:pt>
                <c:pt idx="27" formatCode="0.0">
                  <c:v>12</c:v>
                </c:pt>
                <c:pt idx="28" formatCode="0.0">
                  <c:v>14.79</c:v>
                </c:pt>
                <c:pt idx="29" formatCode="0.0">
                  <c:v>14.79</c:v>
                </c:pt>
                <c:pt idx="30" formatCode="0.0">
                  <c:v>14.79</c:v>
                </c:pt>
                <c:pt idx="31" formatCode="0.0">
                  <c:v>14.79</c:v>
                </c:pt>
                <c:pt idx="32" formatCode="0.0">
                  <c:v>0.33</c:v>
                </c:pt>
                <c:pt idx="33" formatCode="0.0">
                  <c:v>3.43</c:v>
                </c:pt>
                <c:pt idx="34" formatCode="0.0">
                  <c:v>5</c:v>
                </c:pt>
                <c:pt idx="35" formatCode="0.0">
                  <c:v>10.3</c:v>
                </c:pt>
                <c:pt idx="36" formatCode="0.0">
                  <c:v>10.3</c:v>
                </c:pt>
                <c:pt idx="37" formatCode="0.0">
                  <c:v>10.3</c:v>
                </c:pt>
                <c:pt idx="38" formatCode="0.0">
                  <c:v>54.57</c:v>
                </c:pt>
                <c:pt idx="39" formatCode="0.0">
                  <c:v>14.6</c:v>
                </c:pt>
                <c:pt idx="40" formatCode="0.0">
                  <c:v>7</c:v>
                </c:pt>
                <c:pt idx="41" formatCode="0.0">
                  <c:v>3.17</c:v>
                </c:pt>
                <c:pt idx="42" formatCode="0.0">
                  <c:v>60.61</c:v>
                </c:pt>
                <c:pt idx="43" formatCode="0.0">
                  <c:v>60.61</c:v>
                </c:pt>
                <c:pt idx="44" formatCode="0.0">
                  <c:v>60.61</c:v>
                </c:pt>
                <c:pt idx="45" formatCode="0.0">
                  <c:v>165.6</c:v>
                </c:pt>
                <c:pt idx="46" formatCode="0.0">
                  <c:v>95.83</c:v>
                </c:pt>
                <c:pt idx="47" formatCode="0.0">
                  <c:v>113.3</c:v>
                </c:pt>
                <c:pt idx="48" formatCode="0.0">
                  <c:v>43.6</c:v>
                </c:pt>
                <c:pt idx="49" formatCode="0.0">
                  <c:v>46.1</c:v>
                </c:pt>
                <c:pt idx="50" formatCode="0.0">
                  <c:v>46.1</c:v>
                </c:pt>
                <c:pt idx="51" formatCode="0.0">
                  <c:v>46.1</c:v>
                </c:pt>
                <c:pt idx="52" formatCode="0.0">
                  <c:v>41.83</c:v>
                </c:pt>
                <c:pt idx="53" formatCode="0.0">
                  <c:v>84.6</c:v>
                </c:pt>
                <c:pt idx="54" formatCode="0.0">
                  <c:v>37.619999999999997</c:v>
                </c:pt>
                <c:pt idx="55" formatCode="0.0">
                  <c:v>41.1</c:v>
                </c:pt>
                <c:pt idx="56" formatCode="0.0">
                  <c:v>28.79</c:v>
                </c:pt>
                <c:pt idx="57" formatCode="0.0">
                  <c:v>28.79</c:v>
                </c:pt>
                <c:pt idx="58" formatCode="0.0">
                  <c:v>28.79</c:v>
                </c:pt>
                <c:pt idx="59" formatCode="0.0">
                  <c:v>22</c:v>
                </c:pt>
                <c:pt idx="60" formatCode="0.0">
                  <c:v>39</c:v>
                </c:pt>
                <c:pt idx="61" formatCode="0.0">
                  <c:v>63.1</c:v>
                </c:pt>
                <c:pt idx="62" formatCode="0.0">
                  <c:v>60</c:v>
                </c:pt>
                <c:pt idx="63" formatCode="0.0">
                  <c:v>64.400000000000006</c:v>
                </c:pt>
                <c:pt idx="64" formatCode="0.0">
                  <c:v>64.400000000000006</c:v>
                </c:pt>
                <c:pt idx="65" formatCode="0.0">
                  <c:v>64.400000000000006</c:v>
                </c:pt>
                <c:pt idx="66" formatCode="0.0">
                  <c:v>64.400000000000006</c:v>
                </c:pt>
                <c:pt idx="67" formatCode="0.0">
                  <c:v>27.75</c:v>
                </c:pt>
                <c:pt idx="68" formatCode="0.0">
                  <c:v>28</c:v>
                </c:pt>
                <c:pt idx="69" formatCode="0.0">
                  <c:v>21</c:v>
                </c:pt>
                <c:pt idx="70" formatCode="0.0">
                  <c:v>23.7</c:v>
                </c:pt>
                <c:pt idx="71" formatCode="0.0">
                  <c:v>23.7</c:v>
                </c:pt>
                <c:pt idx="72" formatCode="0.0">
                  <c:v>23.7</c:v>
                </c:pt>
                <c:pt idx="73" formatCode="0.0">
                  <c:v>29.5</c:v>
                </c:pt>
                <c:pt idx="74" formatCode="0.0">
                  <c:v>18.899999999999999</c:v>
                </c:pt>
                <c:pt idx="75" formatCode="0.0">
                  <c:v>15.86</c:v>
                </c:pt>
                <c:pt idx="76" formatCode="0.0">
                  <c:v>31.3</c:v>
                </c:pt>
                <c:pt idx="77" formatCode="0.0">
                  <c:v>15.75</c:v>
                </c:pt>
                <c:pt idx="78" formatCode="0.0">
                  <c:v>15.75</c:v>
                </c:pt>
                <c:pt idx="79" formatCode="0.0">
                  <c:v>15.75</c:v>
                </c:pt>
                <c:pt idx="80" formatCode="0.0">
                  <c:v>24</c:v>
                </c:pt>
                <c:pt idx="81" formatCode="0.0">
                  <c:v>11.3</c:v>
                </c:pt>
                <c:pt idx="82" formatCode="0.0">
                  <c:v>14.4</c:v>
                </c:pt>
                <c:pt idx="83" formatCode="0.0">
                  <c:v>9.8000000000000007</c:v>
                </c:pt>
                <c:pt idx="84" formatCode="0.0">
                  <c:v>25.8</c:v>
                </c:pt>
                <c:pt idx="85" formatCode="0.0">
                  <c:v>25.8</c:v>
                </c:pt>
                <c:pt idx="86" formatCode="0.0">
                  <c:v>25.8</c:v>
                </c:pt>
                <c:pt idx="87" formatCode="0.0">
                  <c:v>52</c:v>
                </c:pt>
                <c:pt idx="88" formatCode="0.0">
                  <c:v>30</c:v>
                </c:pt>
                <c:pt idx="89" formatCode="0.0">
                  <c:v>29.1</c:v>
                </c:pt>
                <c:pt idx="90" formatCode="0.0">
                  <c:v>53.1</c:v>
                </c:pt>
                <c:pt idx="91" formatCode="0.0">
                  <c:v>22.9</c:v>
                </c:pt>
                <c:pt idx="92" formatCode="0.0">
                  <c:v>22.9</c:v>
                </c:pt>
                <c:pt idx="93" formatCode="0.0">
                  <c:v>22.9</c:v>
                </c:pt>
                <c:pt idx="94" formatCode="0.0">
                  <c:v>36</c:v>
                </c:pt>
                <c:pt idx="95" formatCode="0.0">
                  <c:v>49.86</c:v>
                </c:pt>
                <c:pt idx="96" formatCode="0.0">
                  <c:v>41.7</c:v>
                </c:pt>
                <c:pt idx="97" formatCode="0.0">
                  <c:v>30.7</c:v>
                </c:pt>
                <c:pt idx="98" formatCode="0.0">
                  <c:v>54.6</c:v>
                </c:pt>
                <c:pt idx="99" formatCode="0.0">
                  <c:v>54.6</c:v>
                </c:pt>
                <c:pt idx="100" formatCode="0.0">
                  <c:v>54.6</c:v>
                </c:pt>
                <c:pt idx="101" formatCode="0.0">
                  <c:v>51.3</c:v>
                </c:pt>
                <c:pt idx="102" formatCode="0.0">
                  <c:v>39.1</c:v>
                </c:pt>
                <c:pt idx="103" formatCode="0.0">
                  <c:v>28.3</c:v>
                </c:pt>
                <c:pt idx="104" formatCode="0.0">
                  <c:v>18.100000000000001</c:v>
                </c:pt>
                <c:pt idx="105" formatCode="0.0">
                  <c:v>32.6</c:v>
                </c:pt>
                <c:pt idx="106" formatCode="0.0">
                  <c:v>32.6</c:v>
                </c:pt>
                <c:pt idx="107" formatCode="0.0">
                  <c:v>32.6</c:v>
                </c:pt>
                <c:pt idx="108" formatCode="0.0">
                  <c:v>32.6</c:v>
                </c:pt>
                <c:pt idx="109" formatCode="0.0">
                  <c:v>61.14</c:v>
                </c:pt>
                <c:pt idx="110" formatCode="0.0">
                  <c:v>26.1</c:v>
                </c:pt>
                <c:pt idx="111" formatCode="0.0">
                  <c:v>33.6</c:v>
                </c:pt>
                <c:pt idx="112" formatCode="0.0">
                  <c:v>28.4</c:v>
                </c:pt>
                <c:pt idx="113" formatCode="0.0">
                  <c:v>28.4</c:v>
                </c:pt>
                <c:pt idx="114" formatCode="0.0">
                  <c:v>28.4</c:v>
                </c:pt>
                <c:pt idx="115" formatCode="0.0">
                  <c:v>57.6</c:v>
                </c:pt>
                <c:pt idx="116" formatCode="0.0">
                  <c:v>30.3</c:v>
                </c:pt>
                <c:pt idx="117" formatCode="0.0">
                  <c:v>13.6</c:v>
                </c:pt>
                <c:pt idx="118" formatCode="0.0">
                  <c:v>11.6</c:v>
                </c:pt>
                <c:pt idx="119" formatCode="0.0">
                  <c:v>52.2</c:v>
                </c:pt>
                <c:pt idx="120" formatCode="0.0">
                  <c:v>52.2</c:v>
                </c:pt>
                <c:pt idx="121" formatCode="0.0">
                  <c:v>52.2</c:v>
                </c:pt>
                <c:pt idx="122" formatCode="0.0">
                  <c:v>37.299999999999997</c:v>
                </c:pt>
                <c:pt idx="123" formatCode="0.0">
                  <c:v>42</c:v>
                </c:pt>
                <c:pt idx="124" formatCode="0.0">
                  <c:v>31.3</c:v>
                </c:pt>
                <c:pt idx="125" formatCode="0.0">
                  <c:v>31.3</c:v>
                </c:pt>
                <c:pt idx="126">
                  <c:v>5.6</c:v>
                </c:pt>
                <c:pt idx="127">
                  <c:v>5.6</c:v>
                </c:pt>
                <c:pt idx="128">
                  <c:v>5.6</c:v>
                </c:pt>
                <c:pt idx="129">
                  <c:v>5.6</c:v>
                </c:pt>
                <c:pt idx="130">
                  <c:v>4.5999999999999996</c:v>
                </c:pt>
                <c:pt idx="131">
                  <c:v>11.85</c:v>
                </c:pt>
                <c:pt idx="132">
                  <c:v>2.14</c:v>
                </c:pt>
                <c:pt idx="133">
                  <c:v>29.5</c:v>
                </c:pt>
                <c:pt idx="134">
                  <c:v>29.5</c:v>
                </c:pt>
                <c:pt idx="135">
                  <c:v>29.5</c:v>
                </c:pt>
                <c:pt idx="136">
                  <c:v>21.86</c:v>
                </c:pt>
                <c:pt idx="137">
                  <c:v>10</c:v>
                </c:pt>
                <c:pt idx="138">
                  <c:v>1.7</c:v>
                </c:pt>
              </c:numCache>
            </c:numRef>
          </c:val>
          <c:smooth val="0"/>
        </c:ser>
        <c:ser>
          <c:idx val="2"/>
          <c:order val="2"/>
          <c:tx>
            <c:v>West Fargo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Info.'!$A$3:$A$151</c:f>
              <c:numCache>
                <c:formatCode>m/d;@</c:formatCode>
                <c:ptCount val="149"/>
                <c:pt idx="0">
                  <c:v>40299</c:v>
                </c:pt>
                <c:pt idx="1">
                  <c:v>40300</c:v>
                </c:pt>
                <c:pt idx="2">
                  <c:v>40301</c:v>
                </c:pt>
                <c:pt idx="3">
                  <c:v>40302</c:v>
                </c:pt>
                <c:pt idx="4">
                  <c:v>39938</c:v>
                </c:pt>
                <c:pt idx="5">
                  <c:v>40304</c:v>
                </c:pt>
                <c:pt idx="6">
                  <c:v>40305</c:v>
                </c:pt>
                <c:pt idx="7">
                  <c:v>40306</c:v>
                </c:pt>
                <c:pt idx="8">
                  <c:v>40307</c:v>
                </c:pt>
                <c:pt idx="9">
                  <c:v>40308</c:v>
                </c:pt>
                <c:pt idx="10">
                  <c:v>40309</c:v>
                </c:pt>
                <c:pt idx="11">
                  <c:v>40310</c:v>
                </c:pt>
                <c:pt idx="12">
                  <c:v>40311</c:v>
                </c:pt>
                <c:pt idx="13">
                  <c:v>40312</c:v>
                </c:pt>
                <c:pt idx="14">
                  <c:v>40313</c:v>
                </c:pt>
                <c:pt idx="15">
                  <c:v>40314</c:v>
                </c:pt>
                <c:pt idx="16">
                  <c:v>40315</c:v>
                </c:pt>
                <c:pt idx="17">
                  <c:v>40316</c:v>
                </c:pt>
                <c:pt idx="18">
                  <c:v>40317</c:v>
                </c:pt>
                <c:pt idx="19">
                  <c:v>40318</c:v>
                </c:pt>
                <c:pt idx="20">
                  <c:v>40319</c:v>
                </c:pt>
                <c:pt idx="21">
                  <c:v>40320</c:v>
                </c:pt>
                <c:pt idx="22">
                  <c:v>40321</c:v>
                </c:pt>
                <c:pt idx="23">
                  <c:v>40322</c:v>
                </c:pt>
                <c:pt idx="24">
                  <c:v>40323</c:v>
                </c:pt>
                <c:pt idx="25">
                  <c:v>40324</c:v>
                </c:pt>
                <c:pt idx="26">
                  <c:v>40325</c:v>
                </c:pt>
                <c:pt idx="27">
                  <c:v>40326</c:v>
                </c:pt>
                <c:pt idx="28">
                  <c:v>40327</c:v>
                </c:pt>
                <c:pt idx="29">
                  <c:v>40328</c:v>
                </c:pt>
                <c:pt idx="30">
                  <c:v>40329</c:v>
                </c:pt>
                <c:pt idx="31">
                  <c:v>40330</c:v>
                </c:pt>
                <c:pt idx="32">
                  <c:v>40331</c:v>
                </c:pt>
                <c:pt idx="33">
                  <c:v>40332</c:v>
                </c:pt>
                <c:pt idx="34">
                  <c:v>40333</c:v>
                </c:pt>
                <c:pt idx="35">
                  <c:v>40334</c:v>
                </c:pt>
                <c:pt idx="36">
                  <c:v>40335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40341</c:v>
                </c:pt>
                <c:pt idx="43">
                  <c:v>40342</c:v>
                </c:pt>
                <c:pt idx="44">
                  <c:v>40343</c:v>
                </c:pt>
                <c:pt idx="45">
                  <c:v>40344</c:v>
                </c:pt>
                <c:pt idx="46">
                  <c:v>40345</c:v>
                </c:pt>
                <c:pt idx="47">
                  <c:v>40346</c:v>
                </c:pt>
                <c:pt idx="48">
                  <c:v>40347</c:v>
                </c:pt>
                <c:pt idx="49">
                  <c:v>40348</c:v>
                </c:pt>
                <c:pt idx="50">
                  <c:v>40349</c:v>
                </c:pt>
                <c:pt idx="51">
                  <c:v>40350</c:v>
                </c:pt>
                <c:pt idx="52">
                  <c:v>40351</c:v>
                </c:pt>
                <c:pt idx="53">
                  <c:v>40352</c:v>
                </c:pt>
                <c:pt idx="54">
                  <c:v>40353</c:v>
                </c:pt>
                <c:pt idx="55">
                  <c:v>40354</c:v>
                </c:pt>
                <c:pt idx="56">
                  <c:v>40355</c:v>
                </c:pt>
                <c:pt idx="57">
                  <c:v>40356</c:v>
                </c:pt>
                <c:pt idx="58">
                  <c:v>40357</c:v>
                </c:pt>
                <c:pt idx="59">
                  <c:v>40358</c:v>
                </c:pt>
                <c:pt idx="60">
                  <c:v>40359</c:v>
                </c:pt>
                <c:pt idx="61">
                  <c:v>40360</c:v>
                </c:pt>
                <c:pt idx="62">
                  <c:v>40361</c:v>
                </c:pt>
                <c:pt idx="63">
                  <c:v>40362</c:v>
                </c:pt>
                <c:pt idx="64">
                  <c:v>40363</c:v>
                </c:pt>
                <c:pt idx="65">
                  <c:v>40364</c:v>
                </c:pt>
                <c:pt idx="66">
                  <c:v>40365</c:v>
                </c:pt>
                <c:pt idx="67">
                  <c:v>40366</c:v>
                </c:pt>
                <c:pt idx="68">
                  <c:v>40367</c:v>
                </c:pt>
                <c:pt idx="69">
                  <c:v>40368</c:v>
                </c:pt>
                <c:pt idx="70">
                  <c:v>40369</c:v>
                </c:pt>
                <c:pt idx="71">
                  <c:v>40370</c:v>
                </c:pt>
                <c:pt idx="72">
                  <c:v>40371</c:v>
                </c:pt>
                <c:pt idx="73">
                  <c:v>40372</c:v>
                </c:pt>
                <c:pt idx="74">
                  <c:v>40373</c:v>
                </c:pt>
                <c:pt idx="75">
                  <c:v>40374</c:v>
                </c:pt>
                <c:pt idx="76">
                  <c:v>40375</c:v>
                </c:pt>
                <c:pt idx="77">
                  <c:v>40376</c:v>
                </c:pt>
                <c:pt idx="78">
                  <c:v>40377</c:v>
                </c:pt>
                <c:pt idx="79">
                  <c:v>40378</c:v>
                </c:pt>
                <c:pt idx="80">
                  <c:v>40379</c:v>
                </c:pt>
                <c:pt idx="81">
                  <c:v>40380</c:v>
                </c:pt>
                <c:pt idx="82">
                  <c:v>40381</c:v>
                </c:pt>
                <c:pt idx="83">
                  <c:v>40382</c:v>
                </c:pt>
                <c:pt idx="84">
                  <c:v>40383</c:v>
                </c:pt>
                <c:pt idx="85">
                  <c:v>40384</c:v>
                </c:pt>
                <c:pt idx="86">
                  <c:v>40385</c:v>
                </c:pt>
                <c:pt idx="87">
                  <c:v>40386</c:v>
                </c:pt>
                <c:pt idx="88">
                  <c:v>40387</c:v>
                </c:pt>
                <c:pt idx="89">
                  <c:v>40388</c:v>
                </c:pt>
                <c:pt idx="90">
                  <c:v>40389</c:v>
                </c:pt>
                <c:pt idx="91">
                  <c:v>40390</c:v>
                </c:pt>
                <c:pt idx="92">
                  <c:v>40391</c:v>
                </c:pt>
                <c:pt idx="93">
                  <c:v>40392</c:v>
                </c:pt>
                <c:pt idx="94">
                  <c:v>40393</c:v>
                </c:pt>
                <c:pt idx="95">
                  <c:v>40394</c:v>
                </c:pt>
                <c:pt idx="96">
                  <c:v>40395</c:v>
                </c:pt>
                <c:pt idx="97">
                  <c:v>40396</c:v>
                </c:pt>
                <c:pt idx="98">
                  <c:v>40397</c:v>
                </c:pt>
                <c:pt idx="99">
                  <c:v>40398</c:v>
                </c:pt>
                <c:pt idx="100">
                  <c:v>40399</c:v>
                </c:pt>
                <c:pt idx="101">
                  <c:v>40400</c:v>
                </c:pt>
                <c:pt idx="102">
                  <c:v>40401</c:v>
                </c:pt>
                <c:pt idx="103">
                  <c:v>40402</c:v>
                </c:pt>
                <c:pt idx="104">
                  <c:v>40403</c:v>
                </c:pt>
                <c:pt idx="105">
                  <c:v>40404</c:v>
                </c:pt>
                <c:pt idx="106">
                  <c:v>40405</c:v>
                </c:pt>
                <c:pt idx="107">
                  <c:v>40406</c:v>
                </c:pt>
                <c:pt idx="108">
                  <c:v>40407</c:v>
                </c:pt>
                <c:pt idx="109">
                  <c:v>40408</c:v>
                </c:pt>
                <c:pt idx="110">
                  <c:v>40409</c:v>
                </c:pt>
                <c:pt idx="111">
                  <c:v>40410</c:v>
                </c:pt>
                <c:pt idx="112">
                  <c:v>40411</c:v>
                </c:pt>
                <c:pt idx="113">
                  <c:v>40412</c:v>
                </c:pt>
                <c:pt idx="114">
                  <c:v>40413</c:v>
                </c:pt>
                <c:pt idx="115">
                  <c:v>40414</c:v>
                </c:pt>
                <c:pt idx="116">
                  <c:v>40415</c:v>
                </c:pt>
                <c:pt idx="117">
                  <c:v>40416</c:v>
                </c:pt>
                <c:pt idx="118">
                  <c:v>40417</c:v>
                </c:pt>
                <c:pt idx="119">
                  <c:v>40418</c:v>
                </c:pt>
                <c:pt idx="120">
                  <c:v>40419</c:v>
                </c:pt>
                <c:pt idx="121">
                  <c:v>40420</c:v>
                </c:pt>
                <c:pt idx="122">
                  <c:v>40421</c:v>
                </c:pt>
                <c:pt idx="123">
                  <c:v>40422</c:v>
                </c:pt>
                <c:pt idx="124">
                  <c:v>40423</c:v>
                </c:pt>
                <c:pt idx="125">
                  <c:v>40424</c:v>
                </c:pt>
                <c:pt idx="126">
                  <c:v>40425</c:v>
                </c:pt>
                <c:pt idx="127">
                  <c:v>40426</c:v>
                </c:pt>
                <c:pt idx="128">
                  <c:v>40427</c:v>
                </c:pt>
                <c:pt idx="129">
                  <c:v>40428</c:v>
                </c:pt>
                <c:pt idx="130">
                  <c:v>40429</c:v>
                </c:pt>
                <c:pt idx="131">
                  <c:v>40430</c:v>
                </c:pt>
                <c:pt idx="132">
                  <c:v>40431</c:v>
                </c:pt>
                <c:pt idx="133">
                  <c:v>40432</c:v>
                </c:pt>
                <c:pt idx="134">
                  <c:v>40433</c:v>
                </c:pt>
                <c:pt idx="135">
                  <c:v>40434</c:v>
                </c:pt>
                <c:pt idx="136">
                  <c:v>40435</c:v>
                </c:pt>
                <c:pt idx="137">
                  <c:v>40436</c:v>
                </c:pt>
                <c:pt idx="138">
                  <c:v>40437</c:v>
                </c:pt>
                <c:pt idx="139">
                  <c:v>40438</c:v>
                </c:pt>
                <c:pt idx="140">
                  <c:v>40439</c:v>
                </c:pt>
                <c:pt idx="141">
                  <c:v>40440</c:v>
                </c:pt>
                <c:pt idx="142">
                  <c:v>40441</c:v>
                </c:pt>
                <c:pt idx="143">
                  <c:v>40442</c:v>
                </c:pt>
                <c:pt idx="144">
                  <c:v>40443</c:v>
                </c:pt>
                <c:pt idx="145">
                  <c:v>40444</c:v>
                </c:pt>
                <c:pt idx="146">
                  <c:v>40445</c:v>
                </c:pt>
                <c:pt idx="147">
                  <c:v>40446</c:v>
                </c:pt>
                <c:pt idx="148">
                  <c:v>40447</c:v>
                </c:pt>
              </c:numCache>
            </c:numRef>
          </c:cat>
          <c:val>
            <c:numRef>
              <c:f>'Web Graph Info.'!$D$3:$D$151</c:f>
              <c:numCache>
                <c:formatCode>General</c:formatCode>
                <c:ptCount val="149"/>
                <c:pt idx="19" formatCode="0.0">
                  <c:v>4.04</c:v>
                </c:pt>
                <c:pt idx="20" formatCode="0.0">
                  <c:v>4.04</c:v>
                </c:pt>
                <c:pt idx="21" formatCode="0.0">
                  <c:v>4.04</c:v>
                </c:pt>
                <c:pt idx="22" formatCode="0.0">
                  <c:v>4.04</c:v>
                </c:pt>
                <c:pt idx="23" formatCode="0.0">
                  <c:v>4.04</c:v>
                </c:pt>
                <c:pt idx="24" formatCode="0.0">
                  <c:v>6</c:v>
                </c:pt>
                <c:pt idx="25" formatCode="0.0">
                  <c:v>13.8</c:v>
                </c:pt>
                <c:pt idx="26" formatCode="0.0">
                  <c:v>27.2</c:v>
                </c:pt>
                <c:pt idx="27" formatCode="0.0">
                  <c:v>43.75</c:v>
                </c:pt>
                <c:pt idx="28" formatCode="0.0">
                  <c:v>37.25</c:v>
                </c:pt>
                <c:pt idx="29" formatCode="0.0">
                  <c:v>37.25</c:v>
                </c:pt>
                <c:pt idx="30" formatCode="0.0">
                  <c:v>37.25</c:v>
                </c:pt>
                <c:pt idx="31" formatCode="0.0">
                  <c:v>37.25</c:v>
                </c:pt>
                <c:pt idx="32" formatCode="0.0">
                  <c:v>5.4</c:v>
                </c:pt>
                <c:pt idx="33" formatCode="0.0">
                  <c:v>15.8</c:v>
                </c:pt>
                <c:pt idx="34" formatCode="0.0">
                  <c:v>6</c:v>
                </c:pt>
                <c:pt idx="35" formatCode="0.0">
                  <c:v>20.2</c:v>
                </c:pt>
                <c:pt idx="36" formatCode="0.0">
                  <c:v>20.2</c:v>
                </c:pt>
                <c:pt idx="37" formatCode="0.0">
                  <c:v>20.2</c:v>
                </c:pt>
                <c:pt idx="38" formatCode="0.0">
                  <c:v>20</c:v>
                </c:pt>
                <c:pt idx="39" formatCode="0.0">
                  <c:v>17</c:v>
                </c:pt>
                <c:pt idx="40" formatCode="0.0">
                  <c:v>22.2</c:v>
                </c:pt>
                <c:pt idx="41" formatCode="0.0">
                  <c:v>3</c:v>
                </c:pt>
                <c:pt idx="42" formatCode="0.0">
                  <c:v>23.33</c:v>
                </c:pt>
                <c:pt idx="43" formatCode="0.0">
                  <c:v>23.33</c:v>
                </c:pt>
                <c:pt idx="44" formatCode="0.0">
                  <c:v>23.33</c:v>
                </c:pt>
                <c:pt idx="45" formatCode="0.0">
                  <c:v>159.4</c:v>
                </c:pt>
                <c:pt idx="46" formatCode="0.0">
                  <c:v>166.75</c:v>
                </c:pt>
                <c:pt idx="47" formatCode="0.0">
                  <c:v>185.2</c:v>
                </c:pt>
                <c:pt idx="48" formatCode="0.0">
                  <c:v>110</c:v>
                </c:pt>
                <c:pt idx="49" formatCode="0.0">
                  <c:v>104.5</c:v>
                </c:pt>
                <c:pt idx="50" formatCode="0.0">
                  <c:v>104.5</c:v>
                </c:pt>
                <c:pt idx="51" formatCode="0.0">
                  <c:v>104.5</c:v>
                </c:pt>
                <c:pt idx="52" formatCode="0.0">
                  <c:v>60</c:v>
                </c:pt>
                <c:pt idx="53" formatCode="0.0">
                  <c:v>79</c:v>
                </c:pt>
                <c:pt idx="54" formatCode="0.0">
                  <c:v>61.8</c:v>
                </c:pt>
                <c:pt idx="55" formatCode="0.0">
                  <c:v>71</c:v>
                </c:pt>
                <c:pt idx="56" formatCode="0.0">
                  <c:v>52.13</c:v>
                </c:pt>
                <c:pt idx="57" formatCode="0.0">
                  <c:v>52.13</c:v>
                </c:pt>
                <c:pt idx="58" formatCode="0.0">
                  <c:v>52.13</c:v>
                </c:pt>
                <c:pt idx="59" formatCode="0.0">
                  <c:v>24.6</c:v>
                </c:pt>
                <c:pt idx="60" formatCode="0.0">
                  <c:v>6</c:v>
                </c:pt>
                <c:pt idx="61" formatCode="0.0">
                  <c:v>160.1</c:v>
                </c:pt>
                <c:pt idx="62" formatCode="0.0">
                  <c:v>81.2</c:v>
                </c:pt>
                <c:pt idx="63" formatCode="0.0">
                  <c:v>72.5</c:v>
                </c:pt>
                <c:pt idx="64" formatCode="0.0">
                  <c:v>72.5</c:v>
                </c:pt>
                <c:pt idx="65" formatCode="0.0">
                  <c:v>72.5</c:v>
                </c:pt>
                <c:pt idx="66" formatCode="0.0">
                  <c:v>72.5</c:v>
                </c:pt>
                <c:pt idx="67" formatCode="0.0">
                  <c:v>33</c:v>
                </c:pt>
                <c:pt idx="68" formatCode="0.0">
                  <c:v>45.6</c:v>
                </c:pt>
                <c:pt idx="69" formatCode="0.0">
                  <c:v>48.2</c:v>
                </c:pt>
                <c:pt idx="70" formatCode="0.0">
                  <c:v>35.6</c:v>
                </c:pt>
                <c:pt idx="71" formatCode="0.0">
                  <c:v>35.6</c:v>
                </c:pt>
                <c:pt idx="72" formatCode="0.0">
                  <c:v>35.6</c:v>
                </c:pt>
                <c:pt idx="73" formatCode="0.0">
                  <c:v>34</c:v>
                </c:pt>
                <c:pt idx="74" formatCode="0.0">
                  <c:v>7</c:v>
                </c:pt>
                <c:pt idx="75" formatCode="0.0">
                  <c:v>33.25</c:v>
                </c:pt>
                <c:pt idx="76" formatCode="0.0">
                  <c:v>34</c:v>
                </c:pt>
                <c:pt idx="77" formatCode="0.0">
                  <c:v>43.6</c:v>
                </c:pt>
                <c:pt idx="78" formatCode="0.0">
                  <c:v>43.6</c:v>
                </c:pt>
                <c:pt idx="79" formatCode="0.0">
                  <c:v>43.6</c:v>
                </c:pt>
                <c:pt idx="80" formatCode="0.0">
                  <c:v>26</c:v>
                </c:pt>
                <c:pt idx="81" formatCode="0.0">
                  <c:v>29</c:v>
                </c:pt>
                <c:pt idx="82" formatCode="0.0">
                  <c:v>57</c:v>
                </c:pt>
                <c:pt idx="83" formatCode="0.0">
                  <c:v>8.75</c:v>
                </c:pt>
                <c:pt idx="84" formatCode="0.0">
                  <c:v>43</c:v>
                </c:pt>
                <c:pt idx="85" formatCode="0.0">
                  <c:v>43</c:v>
                </c:pt>
                <c:pt idx="86" formatCode="0.0">
                  <c:v>43</c:v>
                </c:pt>
                <c:pt idx="87" formatCode="0.0">
                  <c:v>102.6</c:v>
                </c:pt>
                <c:pt idx="88" formatCode="0.0">
                  <c:v>54</c:v>
                </c:pt>
                <c:pt idx="89" formatCode="0.0">
                  <c:v>62.2</c:v>
                </c:pt>
                <c:pt idx="90" formatCode="0.0">
                  <c:v>34.799999999999997</c:v>
                </c:pt>
                <c:pt idx="91" formatCode="0.0">
                  <c:v>36</c:v>
                </c:pt>
                <c:pt idx="92" formatCode="0.0">
                  <c:v>36</c:v>
                </c:pt>
                <c:pt idx="93" formatCode="0.0">
                  <c:v>36</c:v>
                </c:pt>
                <c:pt idx="94" formatCode="0.0">
                  <c:v>51</c:v>
                </c:pt>
                <c:pt idx="95" formatCode="0.0">
                  <c:v>76.400000000000006</c:v>
                </c:pt>
                <c:pt idx="96" formatCode="0.0">
                  <c:v>74.599999999999994</c:v>
                </c:pt>
                <c:pt idx="97" formatCode="0.0">
                  <c:v>100.4</c:v>
                </c:pt>
                <c:pt idx="98" formatCode="0.0">
                  <c:v>265.60000000000002</c:v>
                </c:pt>
                <c:pt idx="99" formatCode="0.0">
                  <c:v>265.60000000000002</c:v>
                </c:pt>
                <c:pt idx="100" formatCode="0.0">
                  <c:v>265.60000000000002</c:v>
                </c:pt>
                <c:pt idx="101" formatCode="0.0">
                  <c:v>128.6</c:v>
                </c:pt>
                <c:pt idx="102" formatCode="0.0">
                  <c:v>75.5</c:v>
                </c:pt>
                <c:pt idx="103" formatCode="0.0">
                  <c:v>82.6</c:v>
                </c:pt>
                <c:pt idx="104" formatCode="0.0">
                  <c:v>25</c:v>
                </c:pt>
                <c:pt idx="105" formatCode="0.0">
                  <c:v>26.4</c:v>
                </c:pt>
                <c:pt idx="106" formatCode="0.0">
                  <c:v>26.4</c:v>
                </c:pt>
                <c:pt idx="107" formatCode="0.0">
                  <c:v>26.4</c:v>
                </c:pt>
                <c:pt idx="108" formatCode="0.0">
                  <c:v>26.4</c:v>
                </c:pt>
                <c:pt idx="109" formatCode="0.0">
                  <c:v>77.8</c:v>
                </c:pt>
                <c:pt idx="110" formatCode="0.0">
                  <c:v>40.799999999999997</c:v>
                </c:pt>
                <c:pt idx="111" formatCode="0.0">
                  <c:v>59.6</c:v>
                </c:pt>
                <c:pt idx="112" formatCode="0.0">
                  <c:v>73.400000000000006</c:v>
                </c:pt>
                <c:pt idx="113" formatCode="0.0">
                  <c:v>73.400000000000006</c:v>
                </c:pt>
                <c:pt idx="114" formatCode="0.0">
                  <c:v>73.400000000000006</c:v>
                </c:pt>
                <c:pt idx="115" formatCode="0.0">
                  <c:v>159.80000000000001</c:v>
                </c:pt>
                <c:pt idx="116" formatCode="0.0">
                  <c:v>355.6</c:v>
                </c:pt>
                <c:pt idx="117" formatCode="0.0">
                  <c:v>131.4</c:v>
                </c:pt>
                <c:pt idx="118" formatCode="0.0">
                  <c:v>141</c:v>
                </c:pt>
                <c:pt idx="119" formatCode="0.0">
                  <c:v>196.9</c:v>
                </c:pt>
                <c:pt idx="120" formatCode="0.0">
                  <c:v>196.9</c:v>
                </c:pt>
                <c:pt idx="121" formatCode="0.0">
                  <c:v>196.9</c:v>
                </c:pt>
                <c:pt idx="122" formatCode="0.0">
                  <c:v>100.8</c:v>
                </c:pt>
                <c:pt idx="123" formatCode="0.0">
                  <c:v>82</c:v>
                </c:pt>
                <c:pt idx="124" formatCode="0.0">
                  <c:v>67.8</c:v>
                </c:pt>
                <c:pt idx="125" formatCode="0.0">
                  <c:v>67.8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7</c:v>
                </c:pt>
                <c:pt idx="131">
                  <c:v>28.4</c:v>
                </c:pt>
                <c:pt idx="132">
                  <c:v>15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52.2</c:v>
                </c:pt>
                <c:pt idx="137">
                  <c:v>61.8</c:v>
                </c:pt>
                <c:pt idx="138">
                  <c:v>12.4</c:v>
                </c:pt>
              </c:numCache>
            </c:numRef>
          </c:val>
          <c:smooth val="0"/>
        </c:ser>
        <c:ser>
          <c:idx val="3"/>
          <c:order val="3"/>
          <c:tx>
            <c:v>Rural Average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Info.'!$A$3:$A$151</c:f>
              <c:numCache>
                <c:formatCode>m/d;@</c:formatCode>
                <c:ptCount val="149"/>
                <c:pt idx="0">
                  <c:v>40299</c:v>
                </c:pt>
                <c:pt idx="1">
                  <c:v>40300</c:v>
                </c:pt>
                <c:pt idx="2">
                  <c:v>40301</c:v>
                </c:pt>
                <c:pt idx="3">
                  <c:v>40302</c:v>
                </c:pt>
                <c:pt idx="4">
                  <c:v>39938</c:v>
                </c:pt>
                <c:pt idx="5">
                  <c:v>40304</c:v>
                </c:pt>
                <c:pt idx="6">
                  <c:v>40305</c:v>
                </c:pt>
                <c:pt idx="7">
                  <c:v>40306</c:v>
                </c:pt>
                <c:pt idx="8">
                  <c:v>40307</c:v>
                </c:pt>
                <c:pt idx="9">
                  <c:v>40308</c:v>
                </c:pt>
                <c:pt idx="10">
                  <c:v>40309</c:v>
                </c:pt>
                <c:pt idx="11">
                  <c:v>40310</c:v>
                </c:pt>
                <c:pt idx="12">
                  <c:v>40311</c:v>
                </c:pt>
                <c:pt idx="13">
                  <c:v>40312</c:v>
                </c:pt>
                <c:pt idx="14">
                  <c:v>40313</c:v>
                </c:pt>
                <c:pt idx="15">
                  <c:v>40314</c:v>
                </c:pt>
                <c:pt idx="16">
                  <c:v>40315</c:v>
                </c:pt>
                <c:pt idx="17">
                  <c:v>40316</c:v>
                </c:pt>
                <c:pt idx="18">
                  <c:v>40317</c:v>
                </c:pt>
                <c:pt idx="19">
                  <c:v>40318</c:v>
                </c:pt>
                <c:pt idx="20">
                  <c:v>40319</c:v>
                </c:pt>
                <c:pt idx="21">
                  <c:v>40320</c:v>
                </c:pt>
                <c:pt idx="22">
                  <c:v>40321</c:v>
                </c:pt>
                <c:pt idx="23">
                  <c:v>40322</c:v>
                </c:pt>
                <c:pt idx="24">
                  <c:v>40323</c:v>
                </c:pt>
                <c:pt idx="25">
                  <c:v>40324</c:v>
                </c:pt>
                <c:pt idx="26">
                  <c:v>40325</c:v>
                </c:pt>
                <c:pt idx="27">
                  <c:v>40326</c:v>
                </c:pt>
                <c:pt idx="28">
                  <c:v>40327</c:v>
                </c:pt>
                <c:pt idx="29">
                  <c:v>40328</c:v>
                </c:pt>
                <c:pt idx="30">
                  <c:v>40329</c:v>
                </c:pt>
                <c:pt idx="31">
                  <c:v>40330</c:v>
                </c:pt>
                <c:pt idx="32">
                  <c:v>40331</c:v>
                </c:pt>
                <c:pt idx="33">
                  <c:v>40332</c:v>
                </c:pt>
                <c:pt idx="34">
                  <c:v>40333</c:v>
                </c:pt>
                <c:pt idx="35">
                  <c:v>40334</c:v>
                </c:pt>
                <c:pt idx="36">
                  <c:v>40335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40341</c:v>
                </c:pt>
                <c:pt idx="43">
                  <c:v>40342</c:v>
                </c:pt>
                <c:pt idx="44">
                  <c:v>40343</c:v>
                </c:pt>
                <c:pt idx="45">
                  <c:v>40344</c:v>
                </c:pt>
                <c:pt idx="46">
                  <c:v>40345</c:v>
                </c:pt>
                <c:pt idx="47">
                  <c:v>40346</c:v>
                </c:pt>
                <c:pt idx="48">
                  <c:v>40347</c:v>
                </c:pt>
                <c:pt idx="49">
                  <c:v>40348</c:v>
                </c:pt>
                <c:pt idx="50">
                  <c:v>40349</c:v>
                </c:pt>
                <c:pt idx="51">
                  <c:v>40350</c:v>
                </c:pt>
                <c:pt idx="52">
                  <c:v>40351</c:v>
                </c:pt>
                <c:pt idx="53">
                  <c:v>40352</c:v>
                </c:pt>
                <c:pt idx="54">
                  <c:v>40353</c:v>
                </c:pt>
                <c:pt idx="55">
                  <c:v>40354</c:v>
                </c:pt>
                <c:pt idx="56">
                  <c:v>40355</c:v>
                </c:pt>
                <c:pt idx="57">
                  <c:v>40356</c:v>
                </c:pt>
                <c:pt idx="58">
                  <c:v>40357</c:v>
                </c:pt>
                <c:pt idx="59">
                  <c:v>40358</c:v>
                </c:pt>
                <c:pt idx="60">
                  <c:v>40359</c:v>
                </c:pt>
                <c:pt idx="61">
                  <c:v>40360</c:v>
                </c:pt>
                <c:pt idx="62">
                  <c:v>40361</c:v>
                </c:pt>
                <c:pt idx="63">
                  <c:v>40362</c:v>
                </c:pt>
                <c:pt idx="64">
                  <c:v>40363</c:v>
                </c:pt>
                <c:pt idx="65">
                  <c:v>40364</c:v>
                </c:pt>
                <c:pt idx="66">
                  <c:v>40365</c:v>
                </c:pt>
                <c:pt idx="67">
                  <c:v>40366</c:v>
                </c:pt>
                <c:pt idx="68">
                  <c:v>40367</c:v>
                </c:pt>
                <c:pt idx="69">
                  <c:v>40368</c:v>
                </c:pt>
                <c:pt idx="70">
                  <c:v>40369</c:v>
                </c:pt>
                <c:pt idx="71">
                  <c:v>40370</c:v>
                </c:pt>
                <c:pt idx="72">
                  <c:v>40371</c:v>
                </c:pt>
                <c:pt idx="73">
                  <c:v>40372</c:v>
                </c:pt>
                <c:pt idx="74">
                  <c:v>40373</c:v>
                </c:pt>
                <c:pt idx="75">
                  <c:v>40374</c:v>
                </c:pt>
                <c:pt idx="76">
                  <c:v>40375</c:v>
                </c:pt>
                <c:pt idx="77">
                  <c:v>40376</c:v>
                </c:pt>
                <c:pt idx="78">
                  <c:v>40377</c:v>
                </c:pt>
                <c:pt idx="79">
                  <c:v>40378</c:v>
                </c:pt>
                <c:pt idx="80">
                  <c:v>40379</c:v>
                </c:pt>
                <c:pt idx="81">
                  <c:v>40380</c:v>
                </c:pt>
                <c:pt idx="82">
                  <c:v>40381</c:v>
                </c:pt>
                <c:pt idx="83">
                  <c:v>40382</c:v>
                </c:pt>
                <c:pt idx="84">
                  <c:v>40383</c:v>
                </c:pt>
                <c:pt idx="85">
                  <c:v>40384</c:v>
                </c:pt>
                <c:pt idx="86">
                  <c:v>40385</c:v>
                </c:pt>
                <c:pt idx="87">
                  <c:v>40386</c:v>
                </c:pt>
                <c:pt idx="88">
                  <c:v>40387</c:v>
                </c:pt>
                <c:pt idx="89">
                  <c:v>40388</c:v>
                </c:pt>
                <c:pt idx="90">
                  <c:v>40389</c:v>
                </c:pt>
                <c:pt idx="91">
                  <c:v>40390</c:v>
                </c:pt>
                <c:pt idx="92">
                  <c:v>40391</c:v>
                </c:pt>
                <c:pt idx="93">
                  <c:v>40392</c:v>
                </c:pt>
                <c:pt idx="94">
                  <c:v>40393</c:v>
                </c:pt>
                <c:pt idx="95">
                  <c:v>40394</c:v>
                </c:pt>
                <c:pt idx="96">
                  <c:v>40395</c:v>
                </c:pt>
                <c:pt idx="97">
                  <c:v>40396</c:v>
                </c:pt>
                <c:pt idx="98">
                  <c:v>40397</c:v>
                </c:pt>
                <c:pt idx="99">
                  <c:v>40398</c:v>
                </c:pt>
                <c:pt idx="100">
                  <c:v>40399</c:v>
                </c:pt>
                <c:pt idx="101">
                  <c:v>40400</c:v>
                </c:pt>
                <c:pt idx="102">
                  <c:v>40401</c:v>
                </c:pt>
                <c:pt idx="103">
                  <c:v>40402</c:v>
                </c:pt>
                <c:pt idx="104">
                  <c:v>40403</c:v>
                </c:pt>
                <c:pt idx="105">
                  <c:v>40404</c:v>
                </c:pt>
                <c:pt idx="106">
                  <c:v>40405</c:v>
                </c:pt>
                <c:pt idx="107">
                  <c:v>40406</c:v>
                </c:pt>
                <c:pt idx="108">
                  <c:v>40407</c:v>
                </c:pt>
                <c:pt idx="109">
                  <c:v>40408</c:v>
                </c:pt>
                <c:pt idx="110">
                  <c:v>40409</c:v>
                </c:pt>
                <c:pt idx="111">
                  <c:v>40410</c:v>
                </c:pt>
                <c:pt idx="112">
                  <c:v>40411</c:v>
                </c:pt>
                <c:pt idx="113">
                  <c:v>40412</c:v>
                </c:pt>
                <c:pt idx="114">
                  <c:v>40413</c:v>
                </c:pt>
                <c:pt idx="115">
                  <c:v>40414</c:v>
                </c:pt>
                <c:pt idx="116">
                  <c:v>40415</c:v>
                </c:pt>
                <c:pt idx="117">
                  <c:v>40416</c:v>
                </c:pt>
                <c:pt idx="118">
                  <c:v>40417</c:v>
                </c:pt>
                <c:pt idx="119">
                  <c:v>40418</c:v>
                </c:pt>
                <c:pt idx="120">
                  <c:v>40419</c:v>
                </c:pt>
                <c:pt idx="121">
                  <c:v>40420</c:v>
                </c:pt>
                <c:pt idx="122">
                  <c:v>40421</c:v>
                </c:pt>
                <c:pt idx="123">
                  <c:v>40422</c:v>
                </c:pt>
                <c:pt idx="124">
                  <c:v>40423</c:v>
                </c:pt>
                <c:pt idx="125">
                  <c:v>40424</c:v>
                </c:pt>
                <c:pt idx="126">
                  <c:v>40425</c:v>
                </c:pt>
                <c:pt idx="127">
                  <c:v>40426</c:v>
                </c:pt>
                <c:pt idx="128">
                  <c:v>40427</c:v>
                </c:pt>
                <c:pt idx="129">
                  <c:v>40428</c:v>
                </c:pt>
                <c:pt idx="130">
                  <c:v>40429</c:v>
                </c:pt>
                <c:pt idx="131">
                  <c:v>40430</c:v>
                </c:pt>
                <c:pt idx="132">
                  <c:v>40431</c:v>
                </c:pt>
                <c:pt idx="133">
                  <c:v>40432</c:v>
                </c:pt>
                <c:pt idx="134">
                  <c:v>40433</c:v>
                </c:pt>
                <c:pt idx="135">
                  <c:v>40434</c:v>
                </c:pt>
                <c:pt idx="136">
                  <c:v>40435</c:v>
                </c:pt>
                <c:pt idx="137">
                  <c:v>40436</c:v>
                </c:pt>
                <c:pt idx="138">
                  <c:v>40437</c:v>
                </c:pt>
                <c:pt idx="139">
                  <c:v>40438</c:v>
                </c:pt>
                <c:pt idx="140">
                  <c:v>40439</c:v>
                </c:pt>
                <c:pt idx="141">
                  <c:v>40440</c:v>
                </c:pt>
                <c:pt idx="142">
                  <c:v>40441</c:v>
                </c:pt>
                <c:pt idx="143">
                  <c:v>40442</c:v>
                </c:pt>
                <c:pt idx="144">
                  <c:v>40443</c:v>
                </c:pt>
                <c:pt idx="145">
                  <c:v>40444</c:v>
                </c:pt>
                <c:pt idx="146">
                  <c:v>40445</c:v>
                </c:pt>
                <c:pt idx="147">
                  <c:v>40446</c:v>
                </c:pt>
                <c:pt idx="148">
                  <c:v>40447</c:v>
                </c:pt>
              </c:numCache>
            </c:numRef>
          </c:cat>
          <c:val>
            <c:numRef>
              <c:f>'Web Graph Info.'!$S$3:$S$151</c:f>
              <c:numCache>
                <c:formatCode>General</c:formatCode>
                <c:ptCount val="149"/>
                <c:pt idx="19">
                  <c:v>8.6999999999999993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8.6999999999999993</c:v>
                </c:pt>
                <c:pt idx="23">
                  <c:v>8.6999999999999993</c:v>
                </c:pt>
                <c:pt idx="24">
                  <c:v>17.55</c:v>
                </c:pt>
                <c:pt idx="25">
                  <c:v>17.55</c:v>
                </c:pt>
                <c:pt idx="26">
                  <c:v>24.83</c:v>
                </c:pt>
                <c:pt idx="27">
                  <c:v>24.83</c:v>
                </c:pt>
                <c:pt idx="28">
                  <c:v>23.6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4.7699999999999996</c:v>
                </c:pt>
                <c:pt idx="33">
                  <c:v>4.7699999999999996</c:v>
                </c:pt>
                <c:pt idx="34">
                  <c:v>4.7699999999999996</c:v>
                </c:pt>
                <c:pt idx="35">
                  <c:v>20.75</c:v>
                </c:pt>
                <c:pt idx="36">
                  <c:v>20.75</c:v>
                </c:pt>
                <c:pt idx="37">
                  <c:v>20.75</c:v>
                </c:pt>
                <c:pt idx="38">
                  <c:v>20.68</c:v>
                </c:pt>
                <c:pt idx="39">
                  <c:v>20.68</c:v>
                </c:pt>
                <c:pt idx="40">
                  <c:v>8.75</c:v>
                </c:pt>
                <c:pt idx="41">
                  <c:v>8.75</c:v>
                </c:pt>
                <c:pt idx="42">
                  <c:v>40.14</c:v>
                </c:pt>
                <c:pt idx="43">
                  <c:v>40.14</c:v>
                </c:pt>
                <c:pt idx="44">
                  <c:v>40.14</c:v>
                </c:pt>
                <c:pt idx="45">
                  <c:v>155.9</c:v>
                </c:pt>
                <c:pt idx="46">
                  <c:v>155.9</c:v>
                </c:pt>
                <c:pt idx="47">
                  <c:v>64.959999999999994</c:v>
                </c:pt>
                <c:pt idx="48">
                  <c:v>64.959999999999994</c:v>
                </c:pt>
                <c:pt idx="49">
                  <c:v>98.33</c:v>
                </c:pt>
                <c:pt idx="50">
                  <c:v>98.33</c:v>
                </c:pt>
                <c:pt idx="51">
                  <c:v>98.33</c:v>
                </c:pt>
                <c:pt idx="52">
                  <c:v>130.53</c:v>
                </c:pt>
                <c:pt idx="53">
                  <c:v>130.53</c:v>
                </c:pt>
                <c:pt idx="54">
                  <c:v>69</c:v>
                </c:pt>
                <c:pt idx="55">
                  <c:v>69</c:v>
                </c:pt>
                <c:pt idx="56">
                  <c:v>60.2</c:v>
                </c:pt>
                <c:pt idx="57">
                  <c:v>60.2</c:v>
                </c:pt>
                <c:pt idx="58">
                  <c:v>60.2</c:v>
                </c:pt>
                <c:pt idx="59">
                  <c:v>24.8</c:v>
                </c:pt>
                <c:pt idx="60">
                  <c:v>24.8</c:v>
                </c:pt>
                <c:pt idx="61">
                  <c:v>52.6</c:v>
                </c:pt>
                <c:pt idx="62">
                  <c:v>52.6</c:v>
                </c:pt>
                <c:pt idx="63">
                  <c:v>124.36</c:v>
                </c:pt>
                <c:pt idx="64">
                  <c:v>124.36</c:v>
                </c:pt>
                <c:pt idx="65">
                  <c:v>124.36</c:v>
                </c:pt>
                <c:pt idx="66">
                  <c:v>124.36</c:v>
                </c:pt>
                <c:pt idx="67">
                  <c:v>74.3</c:v>
                </c:pt>
                <c:pt idx="68">
                  <c:v>44.9</c:v>
                </c:pt>
                <c:pt idx="69">
                  <c:v>44.9</c:v>
                </c:pt>
                <c:pt idx="70">
                  <c:v>65.2</c:v>
                </c:pt>
                <c:pt idx="71">
                  <c:v>65.2</c:v>
                </c:pt>
                <c:pt idx="72">
                  <c:v>65.2</c:v>
                </c:pt>
                <c:pt idx="73">
                  <c:v>35.4</c:v>
                </c:pt>
                <c:pt idx="74">
                  <c:v>35.4</c:v>
                </c:pt>
                <c:pt idx="75">
                  <c:v>48.9</c:v>
                </c:pt>
                <c:pt idx="76">
                  <c:v>48.9</c:v>
                </c:pt>
                <c:pt idx="77">
                  <c:v>57</c:v>
                </c:pt>
                <c:pt idx="78">
                  <c:v>57</c:v>
                </c:pt>
                <c:pt idx="79">
                  <c:v>57</c:v>
                </c:pt>
                <c:pt idx="80">
                  <c:v>82</c:v>
                </c:pt>
                <c:pt idx="81">
                  <c:v>82</c:v>
                </c:pt>
                <c:pt idx="82">
                  <c:v>49.09</c:v>
                </c:pt>
                <c:pt idx="83">
                  <c:v>49.09</c:v>
                </c:pt>
                <c:pt idx="84">
                  <c:v>80.3</c:v>
                </c:pt>
                <c:pt idx="85">
                  <c:v>80.3</c:v>
                </c:pt>
                <c:pt idx="86">
                  <c:v>80.3</c:v>
                </c:pt>
                <c:pt idx="87">
                  <c:v>263.3</c:v>
                </c:pt>
                <c:pt idx="88">
                  <c:v>263.3</c:v>
                </c:pt>
                <c:pt idx="89">
                  <c:v>187.8</c:v>
                </c:pt>
                <c:pt idx="90">
                  <c:v>187.8</c:v>
                </c:pt>
                <c:pt idx="91">
                  <c:v>353.8</c:v>
                </c:pt>
                <c:pt idx="92">
                  <c:v>353.8</c:v>
                </c:pt>
                <c:pt idx="93">
                  <c:v>353.8</c:v>
                </c:pt>
                <c:pt idx="94">
                  <c:v>318.63</c:v>
                </c:pt>
                <c:pt idx="95">
                  <c:v>318.63</c:v>
                </c:pt>
                <c:pt idx="96">
                  <c:v>102.6</c:v>
                </c:pt>
                <c:pt idx="97">
                  <c:v>102.6</c:v>
                </c:pt>
                <c:pt idx="98">
                  <c:v>156.80000000000001</c:v>
                </c:pt>
                <c:pt idx="99">
                  <c:v>156.80000000000001</c:v>
                </c:pt>
                <c:pt idx="100">
                  <c:v>156.80000000000001</c:v>
                </c:pt>
                <c:pt idx="101">
                  <c:v>301.69</c:v>
                </c:pt>
                <c:pt idx="102">
                  <c:v>301.69</c:v>
                </c:pt>
                <c:pt idx="103">
                  <c:v>103.8</c:v>
                </c:pt>
                <c:pt idx="104">
                  <c:v>103.8</c:v>
                </c:pt>
                <c:pt idx="105">
                  <c:v>49.51</c:v>
                </c:pt>
                <c:pt idx="106">
                  <c:v>49.51</c:v>
                </c:pt>
                <c:pt idx="107">
                  <c:v>49.51</c:v>
                </c:pt>
                <c:pt idx="108">
                  <c:v>49.51</c:v>
                </c:pt>
                <c:pt idx="109">
                  <c:v>136.1</c:v>
                </c:pt>
                <c:pt idx="110">
                  <c:v>109.7</c:v>
                </c:pt>
                <c:pt idx="111">
                  <c:v>109.7</c:v>
                </c:pt>
                <c:pt idx="112">
                  <c:v>73.099999999999994</c:v>
                </c:pt>
                <c:pt idx="113">
                  <c:v>74.099999999999994</c:v>
                </c:pt>
                <c:pt idx="114">
                  <c:v>75.099999999999994</c:v>
                </c:pt>
                <c:pt idx="115">
                  <c:v>70.099999999999994</c:v>
                </c:pt>
                <c:pt idx="116">
                  <c:v>70.099999999999994</c:v>
                </c:pt>
                <c:pt idx="119">
                  <c:v>407.4</c:v>
                </c:pt>
                <c:pt idx="120">
                  <c:v>407.4</c:v>
                </c:pt>
                <c:pt idx="121">
                  <c:v>407.4</c:v>
                </c:pt>
                <c:pt idx="122">
                  <c:v>27.96</c:v>
                </c:pt>
                <c:pt idx="123">
                  <c:v>27.96</c:v>
                </c:pt>
                <c:pt idx="124">
                  <c:v>27.96</c:v>
                </c:pt>
                <c:pt idx="125">
                  <c:v>27.96</c:v>
                </c:pt>
                <c:pt idx="126">
                  <c:v>27.96</c:v>
                </c:pt>
                <c:pt idx="127">
                  <c:v>27.96</c:v>
                </c:pt>
                <c:pt idx="128">
                  <c:v>27.96</c:v>
                </c:pt>
                <c:pt idx="129">
                  <c:v>27.96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0273152"/>
        <c:axId val="140274688"/>
      </c:lineChart>
      <c:dateAx>
        <c:axId val="140273152"/>
        <c:scaling>
          <c:orientation val="minMax"/>
          <c:max val="40451"/>
          <c:min val="40318"/>
        </c:scaling>
        <c:delete val="0"/>
        <c:axPos val="b"/>
        <c:numFmt formatCode="m/d/yyyy" sourceLinked="0"/>
        <c:majorTickMark val="cross"/>
        <c:minorTickMark val="in"/>
        <c:tickLblPos val="nextTo"/>
        <c:crossAx val="140274688"/>
        <c:crossesAt val="0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0274688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solidFill>
              <a:srgbClr val="000000"/>
            </a:solidFill>
          </a:ln>
        </c:spPr>
        <c:crossAx val="140273152"/>
        <c:crossesAt val="39950"/>
        <c:crossBetween val="midCat"/>
      </c:valAx>
    </c:plotArea>
    <c:legend>
      <c:legendPos val="b"/>
      <c:layout>
        <c:manualLayout>
          <c:xMode val="edge"/>
          <c:yMode val="edge"/>
          <c:x val="7.7114427860706394E-2"/>
          <c:y val="7.1255070388928712E-2"/>
          <c:w val="0.79097939796410865"/>
          <c:h val="3.884191875388504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Graph Info.'!$T$1</c:f>
              <c:strCache>
                <c:ptCount val="1"/>
                <c:pt idx="0">
                  <c:v>Male &amp; Female Ave.</c:v>
                </c:pt>
              </c:strCache>
            </c:strRef>
          </c:tx>
          <c:marker>
            <c:symbol val="none"/>
          </c:marker>
          <c:cat>
            <c:numRef>
              <c:f>'Web Graph Info.'!$A$3:$A$151</c:f>
              <c:numCache>
                <c:formatCode>m/d;@</c:formatCode>
                <c:ptCount val="149"/>
                <c:pt idx="0">
                  <c:v>40299</c:v>
                </c:pt>
                <c:pt idx="1">
                  <c:v>40300</c:v>
                </c:pt>
                <c:pt idx="2">
                  <c:v>40301</c:v>
                </c:pt>
                <c:pt idx="3">
                  <c:v>40302</c:v>
                </c:pt>
                <c:pt idx="4">
                  <c:v>39938</c:v>
                </c:pt>
                <c:pt idx="5">
                  <c:v>40304</c:v>
                </c:pt>
                <c:pt idx="6">
                  <c:v>40305</c:v>
                </c:pt>
                <c:pt idx="7">
                  <c:v>40306</c:v>
                </c:pt>
                <c:pt idx="8">
                  <c:v>40307</c:v>
                </c:pt>
                <c:pt idx="9">
                  <c:v>40308</c:v>
                </c:pt>
                <c:pt idx="10">
                  <c:v>40309</c:v>
                </c:pt>
                <c:pt idx="11">
                  <c:v>40310</c:v>
                </c:pt>
                <c:pt idx="12">
                  <c:v>40311</c:v>
                </c:pt>
                <c:pt idx="13">
                  <c:v>40312</c:v>
                </c:pt>
                <c:pt idx="14">
                  <c:v>40313</c:v>
                </c:pt>
                <c:pt idx="15">
                  <c:v>40314</c:v>
                </c:pt>
                <c:pt idx="16">
                  <c:v>40315</c:v>
                </c:pt>
                <c:pt idx="17">
                  <c:v>40316</c:v>
                </c:pt>
                <c:pt idx="18">
                  <c:v>40317</c:v>
                </c:pt>
                <c:pt idx="19">
                  <c:v>40318</c:v>
                </c:pt>
                <c:pt idx="20">
                  <c:v>40319</c:v>
                </c:pt>
                <c:pt idx="21">
                  <c:v>40320</c:v>
                </c:pt>
                <c:pt idx="22">
                  <c:v>40321</c:v>
                </c:pt>
                <c:pt idx="23">
                  <c:v>40322</c:v>
                </c:pt>
                <c:pt idx="24">
                  <c:v>40323</c:v>
                </c:pt>
                <c:pt idx="25">
                  <c:v>40324</c:v>
                </c:pt>
                <c:pt idx="26">
                  <c:v>40325</c:v>
                </c:pt>
                <c:pt idx="27">
                  <c:v>40326</c:v>
                </c:pt>
                <c:pt idx="28">
                  <c:v>40327</c:v>
                </c:pt>
                <c:pt idx="29">
                  <c:v>40328</c:v>
                </c:pt>
                <c:pt idx="30">
                  <c:v>40329</c:v>
                </c:pt>
                <c:pt idx="31">
                  <c:v>40330</c:v>
                </c:pt>
                <c:pt idx="32">
                  <c:v>40331</c:v>
                </c:pt>
                <c:pt idx="33">
                  <c:v>40332</c:v>
                </c:pt>
                <c:pt idx="34">
                  <c:v>40333</c:v>
                </c:pt>
                <c:pt idx="35">
                  <c:v>40334</c:v>
                </c:pt>
                <c:pt idx="36">
                  <c:v>40335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40341</c:v>
                </c:pt>
                <c:pt idx="43">
                  <c:v>40342</c:v>
                </c:pt>
                <c:pt idx="44">
                  <c:v>40343</c:v>
                </c:pt>
                <c:pt idx="45">
                  <c:v>40344</c:v>
                </c:pt>
                <c:pt idx="46">
                  <c:v>40345</c:v>
                </c:pt>
                <c:pt idx="47">
                  <c:v>40346</c:v>
                </c:pt>
                <c:pt idx="48">
                  <c:v>40347</c:v>
                </c:pt>
                <c:pt idx="49">
                  <c:v>40348</c:v>
                </c:pt>
                <c:pt idx="50">
                  <c:v>40349</c:v>
                </c:pt>
                <c:pt idx="51">
                  <c:v>40350</c:v>
                </c:pt>
                <c:pt idx="52">
                  <c:v>40351</c:v>
                </c:pt>
                <c:pt idx="53">
                  <c:v>40352</c:v>
                </c:pt>
                <c:pt idx="54">
                  <c:v>40353</c:v>
                </c:pt>
                <c:pt idx="55">
                  <c:v>40354</c:v>
                </c:pt>
                <c:pt idx="56">
                  <c:v>40355</c:v>
                </c:pt>
                <c:pt idx="57">
                  <c:v>40356</c:v>
                </c:pt>
                <c:pt idx="58">
                  <c:v>40357</c:v>
                </c:pt>
                <c:pt idx="59">
                  <c:v>40358</c:v>
                </c:pt>
                <c:pt idx="60">
                  <c:v>40359</c:v>
                </c:pt>
                <c:pt idx="61">
                  <c:v>40360</c:v>
                </c:pt>
                <c:pt idx="62">
                  <c:v>40361</c:v>
                </c:pt>
                <c:pt idx="63">
                  <c:v>40362</c:v>
                </c:pt>
                <c:pt idx="64">
                  <c:v>40363</c:v>
                </c:pt>
                <c:pt idx="65">
                  <c:v>40364</c:v>
                </c:pt>
                <c:pt idx="66">
                  <c:v>40365</c:v>
                </c:pt>
                <c:pt idx="67">
                  <c:v>40366</c:v>
                </c:pt>
                <c:pt idx="68">
                  <c:v>40367</c:v>
                </c:pt>
                <c:pt idx="69">
                  <c:v>40368</c:v>
                </c:pt>
                <c:pt idx="70">
                  <c:v>40369</c:v>
                </c:pt>
                <c:pt idx="71">
                  <c:v>40370</c:v>
                </c:pt>
                <c:pt idx="72">
                  <c:v>40371</c:v>
                </c:pt>
                <c:pt idx="73">
                  <c:v>40372</c:v>
                </c:pt>
                <c:pt idx="74">
                  <c:v>40373</c:v>
                </c:pt>
                <c:pt idx="75">
                  <c:v>40374</c:v>
                </c:pt>
                <c:pt idx="76">
                  <c:v>40375</c:v>
                </c:pt>
                <c:pt idx="77">
                  <c:v>40376</c:v>
                </c:pt>
                <c:pt idx="78">
                  <c:v>40377</c:v>
                </c:pt>
                <c:pt idx="79">
                  <c:v>40378</c:v>
                </c:pt>
                <c:pt idx="80">
                  <c:v>40379</c:v>
                </c:pt>
                <c:pt idx="81">
                  <c:v>40380</c:v>
                </c:pt>
                <c:pt idx="82">
                  <c:v>40381</c:v>
                </c:pt>
                <c:pt idx="83">
                  <c:v>40382</c:v>
                </c:pt>
                <c:pt idx="84">
                  <c:v>40383</c:v>
                </c:pt>
                <c:pt idx="85">
                  <c:v>40384</c:v>
                </c:pt>
                <c:pt idx="86">
                  <c:v>40385</c:v>
                </c:pt>
                <c:pt idx="87">
                  <c:v>40386</c:v>
                </c:pt>
                <c:pt idx="88">
                  <c:v>40387</c:v>
                </c:pt>
                <c:pt idx="89">
                  <c:v>40388</c:v>
                </c:pt>
                <c:pt idx="90">
                  <c:v>40389</c:v>
                </c:pt>
                <c:pt idx="91">
                  <c:v>40390</c:v>
                </c:pt>
                <c:pt idx="92">
                  <c:v>40391</c:v>
                </c:pt>
                <c:pt idx="93">
                  <c:v>40392</c:v>
                </c:pt>
                <c:pt idx="94">
                  <c:v>40393</c:v>
                </c:pt>
                <c:pt idx="95">
                  <c:v>40394</c:v>
                </c:pt>
                <c:pt idx="96">
                  <c:v>40395</c:v>
                </c:pt>
                <c:pt idx="97">
                  <c:v>40396</c:v>
                </c:pt>
                <c:pt idx="98">
                  <c:v>40397</c:v>
                </c:pt>
                <c:pt idx="99">
                  <c:v>40398</c:v>
                </c:pt>
                <c:pt idx="100">
                  <c:v>40399</c:v>
                </c:pt>
                <c:pt idx="101">
                  <c:v>40400</c:v>
                </c:pt>
                <c:pt idx="102">
                  <c:v>40401</c:v>
                </c:pt>
                <c:pt idx="103">
                  <c:v>40402</c:v>
                </c:pt>
                <c:pt idx="104">
                  <c:v>40403</c:v>
                </c:pt>
                <c:pt idx="105">
                  <c:v>40404</c:v>
                </c:pt>
                <c:pt idx="106">
                  <c:v>40405</c:v>
                </c:pt>
                <c:pt idx="107">
                  <c:v>40406</c:v>
                </c:pt>
                <c:pt idx="108">
                  <c:v>40407</c:v>
                </c:pt>
                <c:pt idx="109">
                  <c:v>40408</c:v>
                </c:pt>
                <c:pt idx="110">
                  <c:v>40409</c:v>
                </c:pt>
                <c:pt idx="111">
                  <c:v>40410</c:v>
                </c:pt>
                <c:pt idx="112">
                  <c:v>40411</c:v>
                </c:pt>
                <c:pt idx="113">
                  <c:v>40412</c:v>
                </c:pt>
                <c:pt idx="114">
                  <c:v>40413</c:v>
                </c:pt>
                <c:pt idx="115">
                  <c:v>40414</c:v>
                </c:pt>
                <c:pt idx="116">
                  <c:v>40415</c:v>
                </c:pt>
                <c:pt idx="117">
                  <c:v>40416</c:v>
                </c:pt>
                <c:pt idx="118">
                  <c:v>40417</c:v>
                </c:pt>
                <c:pt idx="119">
                  <c:v>40418</c:v>
                </c:pt>
                <c:pt idx="120">
                  <c:v>40419</c:v>
                </c:pt>
                <c:pt idx="121">
                  <c:v>40420</c:v>
                </c:pt>
                <c:pt idx="122">
                  <c:v>40421</c:v>
                </c:pt>
                <c:pt idx="123">
                  <c:v>40422</c:v>
                </c:pt>
                <c:pt idx="124">
                  <c:v>40423</c:v>
                </c:pt>
                <c:pt idx="125">
                  <c:v>40424</c:v>
                </c:pt>
                <c:pt idx="126">
                  <c:v>40425</c:v>
                </c:pt>
                <c:pt idx="127">
                  <c:v>40426</c:v>
                </c:pt>
                <c:pt idx="128">
                  <c:v>40427</c:v>
                </c:pt>
                <c:pt idx="129">
                  <c:v>40428</c:v>
                </c:pt>
                <c:pt idx="130">
                  <c:v>40429</c:v>
                </c:pt>
                <c:pt idx="131">
                  <c:v>40430</c:v>
                </c:pt>
                <c:pt idx="132">
                  <c:v>40431</c:v>
                </c:pt>
                <c:pt idx="133">
                  <c:v>40432</c:v>
                </c:pt>
                <c:pt idx="134">
                  <c:v>40433</c:v>
                </c:pt>
                <c:pt idx="135">
                  <c:v>40434</c:v>
                </c:pt>
                <c:pt idx="136">
                  <c:v>40435</c:v>
                </c:pt>
                <c:pt idx="137">
                  <c:v>40436</c:v>
                </c:pt>
                <c:pt idx="138">
                  <c:v>40437</c:v>
                </c:pt>
                <c:pt idx="139">
                  <c:v>40438</c:v>
                </c:pt>
                <c:pt idx="140">
                  <c:v>40439</c:v>
                </c:pt>
                <c:pt idx="141">
                  <c:v>40440</c:v>
                </c:pt>
                <c:pt idx="142">
                  <c:v>40441</c:v>
                </c:pt>
                <c:pt idx="143">
                  <c:v>40442</c:v>
                </c:pt>
                <c:pt idx="144">
                  <c:v>40443</c:v>
                </c:pt>
                <c:pt idx="145">
                  <c:v>40444</c:v>
                </c:pt>
                <c:pt idx="146">
                  <c:v>40445</c:v>
                </c:pt>
                <c:pt idx="147">
                  <c:v>40446</c:v>
                </c:pt>
                <c:pt idx="148">
                  <c:v>40447</c:v>
                </c:pt>
              </c:numCache>
            </c:numRef>
          </c:cat>
          <c:val>
            <c:numRef>
              <c:f>'Web Graph Info.'!$T$3:$T$151</c:f>
              <c:numCache>
                <c:formatCode>General</c:formatCode>
                <c:ptCount val="149"/>
                <c:pt idx="19">
                  <c:v>6.21</c:v>
                </c:pt>
                <c:pt idx="20">
                  <c:v>6.21</c:v>
                </c:pt>
                <c:pt idx="21">
                  <c:v>6.21</c:v>
                </c:pt>
                <c:pt idx="22">
                  <c:v>6.21</c:v>
                </c:pt>
                <c:pt idx="23">
                  <c:v>6.21</c:v>
                </c:pt>
                <c:pt idx="24">
                  <c:v>12.7</c:v>
                </c:pt>
                <c:pt idx="25">
                  <c:v>18.149999999999999</c:v>
                </c:pt>
                <c:pt idx="26">
                  <c:v>25.599999999999998</c:v>
                </c:pt>
                <c:pt idx="27">
                  <c:v>37.5</c:v>
                </c:pt>
                <c:pt idx="28">
                  <c:v>40.450000000000003</c:v>
                </c:pt>
                <c:pt idx="29">
                  <c:v>40.450000000000003</c:v>
                </c:pt>
                <c:pt idx="30">
                  <c:v>40.450000000000003</c:v>
                </c:pt>
                <c:pt idx="31">
                  <c:v>40.450000000000003</c:v>
                </c:pt>
                <c:pt idx="32">
                  <c:v>3.3</c:v>
                </c:pt>
                <c:pt idx="33">
                  <c:v>10.66</c:v>
                </c:pt>
                <c:pt idx="34">
                  <c:v>6.55</c:v>
                </c:pt>
                <c:pt idx="35">
                  <c:v>18.46</c:v>
                </c:pt>
                <c:pt idx="36">
                  <c:v>18.46</c:v>
                </c:pt>
                <c:pt idx="37">
                  <c:v>18.46</c:v>
                </c:pt>
                <c:pt idx="38">
                  <c:v>40.57</c:v>
                </c:pt>
                <c:pt idx="39">
                  <c:v>16.329999999999998</c:v>
                </c:pt>
                <c:pt idx="40">
                  <c:v>19.010000000000002</c:v>
                </c:pt>
                <c:pt idx="41">
                  <c:v>5.46</c:v>
                </c:pt>
                <c:pt idx="42">
                  <c:v>48.06</c:v>
                </c:pt>
                <c:pt idx="43">
                  <c:v>48.06</c:v>
                </c:pt>
                <c:pt idx="44">
                  <c:v>48.06</c:v>
                </c:pt>
                <c:pt idx="45">
                  <c:v>138.79</c:v>
                </c:pt>
                <c:pt idx="46">
                  <c:v>96.06</c:v>
                </c:pt>
                <c:pt idx="47">
                  <c:v>170.16</c:v>
                </c:pt>
                <c:pt idx="48">
                  <c:v>69.41</c:v>
                </c:pt>
                <c:pt idx="49">
                  <c:v>68.850000000000009</c:v>
                </c:pt>
                <c:pt idx="50">
                  <c:v>68.850000000000009</c:v>
                </c:pt>
                <c:pt idx="51">
                  <c:v>68.850000000000009</c:v>
                </c:pt>
                <c:pt idx="52">
                  <c:v>51.150000000000006</c:v>
                </c:pt>
                <c:pt idx="53">
                  <c:v>75.64</c:v>
                </c:pt>
                <c:pt idx="54">
                  <c:v>42.6</c:v>
                </c:pt>
                <c:pt idx="55">
                  <c:v>53.93</c:v>
                </c:pt>
                <c:pt idx="56">
                  <c:v>40.03</c:v>
                </c:pt>
                <c:pt idx="57">
                  <c:v>40.03</c:v>
                </c:pt>
                <c:pt idx="58">
                  <c:v>40.03</c:v>
                </c:pt>
                <c:pt idx="59">
                  <c:v>22.91</c:v>
                </c:pt>
                <c:pt idx="60">
                  <c:v>31.099999999999998</c:v>
                </c:pt>
                <c:pt idx="61">
                  <c:v>114.3</c:v>
                </c:pt>
                <c:pt idx="62">
                  <c:v>97.56</c:v>
                </c:pt>
                <c:pt idx="63">
                  <c:v>124.63</c:v>
                </c:pt>
                <c:pt idx="64">
                  <c:v>124.63</c:v>
                </c:pt>
                <c:pt idx="65">
                  <c:v>124.63</c:v>
                </c:pt>
                <c:pt idx="66">
                  <c:v>124.63</c:v>
                </c:pt>
                <c:pt idx="67">
                  <c:v>37.46</c:v>
                </c:pt>
                <c:pt idx="68">
                  <c:v>35.5</c:v>
                </c:pt>
                <c:pt idx="69">
                  <c:v>40.299999999999997</c:v>
                </c:pt>
                <c:pt idx="70">
                  <c:v>34.799999999999997</c:v>
                </c:pt>
                <c:pt idx="71">
                  <c:v>34.799999999999997</c:v>
                </c:pt>
                <c:pt idx="72">
                  <c:v>34.799999999999997</c:v>
                </c:pt>
                <c:pt idx="73">
                  <c:v>38</c:v>
                </c:pt>
                <c:pt idx="74">
                  <c:v>17.8</c:v>
                </c:pt>
                <c:pt idx="75">
                  <c:v>25.28</c:v>
                </c:pt>
                <c:pt idx="76">
                  <c:v>41.1</c:v>
                </c:pt>
                <c:pt idx="77">
                  <c:v>37.650000000000006</c:v>
                </c:pt>
                <c:pt idx="78">
                  <c:v>37.650000000000006</c:v>
                </c:pt>
                <c:pt idx="79">
                  <c:v>37.650000000000006</c:v>
                </c:pt>
                <c:pt idx="80">
                  <c:v>32.57</c:v>
                </c:pt>
                <c:pt idx="81">
                  <c:v>26.6</c:v>
                </c:pt>
                <c:pt idx="82">
                  <c:v>43.3</c:v>
                </c:pt>
                <c:pt idx="83">
                  <c:v>12.55</c:v>
                </c:pt>
                <c:pt idx="84">
                  <c:v>38.4</c:v>
                </c:pt>
                <c:pt idx="85">
                  <c:v>38.4</c:v>
                </c:pt>
                <c:pt idx="86">
                  <c:v>38.4</c:v>
                </c:pt>
                <c:pt idx="87">
                  <c:v>124.69999999999999</c:v>
                </c:pt>
                <c:pt idx="88">
                  <c:v>47</c:v>
                </c:pt>
                <c:pt idx="89">
                  <c:v>47</c:v>
                </c:pt>
                <c:pt idx="90">
                  <c:v>55.3</c:v>
                </c:pt>
                <c:pt idx="91">
                  <c:v>30.95</c:v>
                </c:pt>
                <c:pt idx="92">
                  <c:v>30.95</c:v>
                </c:pt>
                <c:pt idx="93">
                  <c:v>30.95</c:v>
                </c:pt>
                <c:pt idx="94">
                  <c:v>40.97</c:v>
                </c:pt>
                <c:pt idx="95">
                  <c:v>69.86</c:v>
                </c:pt>
                <c:pt idx="96">
                  <c:v>64.45</c:v>
                </c:pt>
                <c:pt idx="97">
                  <c:v>81.050000000000011</c:v>
                </c:pt>
                <c:pt idx="98">
                  <c:v>140.30000000000001</c:v>
                </c:pt>
                <c:pt idx="99">
                  <c:v>140.30000000000001</c:v>
                </c:pt>
                <c:pt idx="100">
                  <c:v>140.30000000000001</c:v>
                </c:pt>
                <c:pt idx="101">
                  <c:v>129.5</c:v>
                </c:pt>
                <c:pt idx="102">
                  <c:v>58.7</c:v>
                </c:pt>
                <c:pt idx="103">
                  <c:v>67.266666666666652</c:v>
                </c:pt>
                <c:pt idx="104">
                  <c:v>21.7</c:v>
                </c:pt>
                <c:pt idx="105">
                  <c:v>25.7</c:v>
                </c:pt>
                <c:pt idx="106">
                  <c:v>25.7</c:v>
                </c:pt>
                <c:pt idx="107">
                  <c:v>25.7</c:v>
                </c:pt>
                <c:pt idx="108">
                  <c:v>25.7</c:v>
                </c:pt>
                <c:pt idx="109">
                  <c:v>62.4</c:v>
                </c:pt>
                <c:pt idx="110">
                  <c:v>30.2</c:v>
                </c:pt>
                <c:pt idx="111">
                  <c:v>41.199999999999996</c:v>
                </c:pt>
                <c:pt idx="112">
                  <c:v>66.5</c:v>
                </c:pt>
                <c:pt idx="113">
                  <c:v>66.5</c:v>
                </c:pt>
                <c:pt idx="114">
                  <c:v>66.5</c:v>
                </c:pt>
                <c:pt idx="115">
                  <c:v>117.56</c:v>
                </c:pt>
                <c:pt idx="116">
                  <c:v>200.2</c:v>
                </c:pt>
                <c:pt idx="117">
                  <c:v>69.400000000000006</c:v>
                </c:pt>
                <c:pt idx="118">
                  <c:v>114.8</c:v>
                </c:pt>
                <c:pt idx="119">
                  <c:v>83.9</c:v>
                </c:pt>
                <c:pt idx="120">
                  <c:v>83.9</c:v>
                </c:pt>
                <c:pt idx="121">
                  <c:v>83.9</c:v>
                </c:pt>
                <c:pt idx="122">
                  <c:v>73.599999999999994</c:v>
                </c:pt>
                <c:pt idx="123">
                  <c:v>79.900000000000006</c:v>
                </c:pt>
                <c:pt idx="124">
                  <c:v>63.2</c:v>
                </c:pt>
                <c:pt idx="125">
                  <c:v>63.2</c:v>
                </c:pt>
                <c:pt idx="126">
                  <c:v>12.65</c:v>
                </c:pt>
                <c:pt idx="127">
                  <c:v>12.65</c:v>
                </c:pt>
                <c:pt idx="128">
                  <c:v>12.65</c:v>
                </c:pt>
                <c:pt idx="129">
                  <c:v>12.65</c:v>
                </c:pt>
                <c:pt idx="130">
                  <c:v>5.8</c:v>
                </c:pt>
                <c:pt idx="131">
                  <c:v>15.36</c:v>
                </c:pt>
                <c:pt idx="132">
                  <c:v>6.6999999999999993</c:v>
                </c:pt>
                <c:pt idx="133">
                  <c:v>27.1</c:v>
                </c:pt>
                <c:pt idx="134">
                  <c:v>27.1</c:v>
                </c:pt>
                <c:pt idx="135">
                  <c:v>27.1</c:v>
                </c:pt>
                <c:pt idx="136">
                  <c:v>28.700000000000003</c:v>
                </c:pt>
                <c:pt idx="137">
                  <c:v>26.5</c:v>
                </c:pt>
                <c:pt idx="138">
                  <c:v>5.1499999999999995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56992"/>
        <c:axId val="140362880"/>
      </c:lineChart>
      <c:dateAx>
        <c:axId val="140356992"/>
        <c:scaling>
          <c:orientation val="minMax"/>
          <c:min val="40313"/>
        </c:scaling>
        <c:delete val="0"/>
        <c:axPos val="b"/>
        <c:numFmt formatCode="m/d;@" sourceLinked="1"/>
        <c:majorTickMark val="out"/>
        <c:minorTickMark val="none"/>
        <c:tickLblPos val="nextTo"/>
        <c:crossAx val="140362880"/>
        <c:crosses val="autoZero"/>
        <c:auto val="1"/>
        <c:lblOffset val="100"/>
        <c:baseTimeUnit val="days"/>
      </c:dateAx>
      <c:valAx>
        <c:axId val="14036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356992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Edgewood Trap (#1) vs. City Trap Average</a:t>
            </a:r>
          </a:p>
        </c:rich>
      </c:tx>
      <c:layout>
        <c:manualLayout>
          <c:xMode val="edge"/>
          <c:yMode val="edge"/>
          <c:x val="0.34073251942288857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8.9722675367065421E-2"/>
          <c:w val="0.92008879023308165"/>
          <c:h val="0.79445350734094256"/>
        </c:manualLayout>
      </c:layout>
      <c:lineChart>
        <c:grouping val="standard"/>
        <c:varyColors val="0"/>
        <c:ser>
          <c:idx val="0"/>
          <c:order val="0"/>
          <c:tx>
            <c:v>Trap 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'Trap 1'!$T$20:$T$152</c:f>
              <c:numCache>
                <c:formatCode>General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</c:v>
                </c:pt>
                <c:pt idx="5">
                  <c:v>4.8</c:v>
                </c:pt>
                <c:pt idx="6">
                  <c:v>4.8</c:v>
                </c:pt>
                <c:pt idx="7">
                  <c:v>4.8</c:v>
                </c:pt>
                <c:pt idx="8">
                  <c:v>4.8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13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0.67</c:v>
                </c:pt>
                <c:pt idx="21">
                  <c:v>0.67</c:v>
                </c:pt>
                <c:pt idx="22">
                  <c:v>0.67</c:v>
                </c:pt>
                <c:pt idx="23">
                  <c:v>73</c:v>
                </c:pt>
                <c:pt idx="24">
                  <c:v>6</c:v>
                </c:pt>
                <c:pt idx="25">
                  <c:v>0</c:v>
                </c:pt>
                <c:pt idx="26">
                  <c:v>2</c:v>
                </c:pt>
                <c:pt idx="27">
                  <c:v>10.99</c:v>
                </c:pt>
                <c:pt idx="28">
                  <c:v>10.99</c:v>
                </c:pt>
                <c:pt idx="29">
                  <c:v>10.99</c:v>
                </c:pt>
                <c:pt idx="30">
                  <c:v>67</c:v>
                </c:pt>
                <c:pt idx="31">
                  <c:v>23</c:v>
                </c:pt>
                <c:pt idx="32">
                  <c:v>34</c:v>
                </c:pt>
                <c:pt idx="33">
                  <c:v>29</c:v>
                </c:pt>
                <c:pt idx="34">
                  <c:v>29.900000000000002</c:v>
                </c:pt>
                <c:pt idx="35">
                  <c:v>29.900000000000002</c:v>
                </c:pt>
                <c:pt idx="36">
                  <c:v>0</c:v>
                </c:pt>
                <c:pt idx="37">
                  <c:v>11</c:v>
                </c:pt>
                <c:pt idx="38">
                  <c:v>38</c:v>
                </c:pt>
                <c:pt idx="39">
                  <c:v>6</c:v>
                </c:pt>
                <c:pt idx="40">
                  <c:v>16</c:v>
                </c:pt>
                <c:pt idx="41">
                  <c:v>7.66</c:v>
                </c:pt>
                <c:pt idx="42">
                  <c:v>7.66</c:v>
                </c:pt>
                <c:pt idx="43">
                  <c:v>7.66</c:v>
                </c:pt>
                <c:pt idx="44">
                  <c:v>3</c:v>
                </c:pt>
                <c:pt idx="45">
                  <c:v>3</c:v>
                </c:pt>
                <c:pt idx="46">
                  <c:v>12</c:v>
                </c:pt>
                <c:pt idx="47">
                  <c:v>12</c:v>
                </c:pt>
                <c:pt idx="48">
                  <c:v>21.75</c:v>
                </c:pt>
                <c:pt idx="49">
                  <c:v>21.75</c:v>
                </c:pt>
                <c:pt idx="50">
                  <c:v>21.75</c:v>
                </c:pt>
                <c:pt idx="51">
                  <c:v>21.75</c:v>
                </c:pt>
                <c:pt idx="52">
                  <c:v>5</c:v>
                </c:pt>
                <c:pt idx="53">
                  <c:v>1</c:v>
                </c:pt>
                <c:pt idx="54">
                  <c:v>2</c:v>
                </c:pt>
                <c:pt idx="55">
                  <c:v>6.33</c:v>
                </c:pt>
                <c:pt idx="56">
                  <c:v>6.33</c:v>
                </c:pt>
                <c:pt idx="57">
                  <c:v>6.33</c:v>
                </c:pt>
                <c:pt idx="58">
                  <c:v>6</c:v>
                </c:pt>
                <c:pt idx="59">
                  <c:v>6</c:v>
                </c:pt>
                <c:pt idx="60">
                  <c:v>9</c:v>
                </c:pt>
                <c:pt idx="61">
                  <c:v>8</c:v>
                </c:pt>
                <c:pt idx="62">
                  <c:v>6.32</c:v>
                </c:pt>
                <c:pt idx="63">
                  <c:v>6.32</c:v>
                </c:pt>
                <c:pt idx="64">
                  <c:v>6.32</c:v>
                </c:pt>
                <c:pt idx="65">
                  <c:v>22</c:v>
                </c:pt>
                <c:pt idx="66">
                  <c:v>4</c:v>
                </c:pt>
                <c:pt idx="67">
                  <c:v>10</c:v>
                </c:pt>
                <c:pt idx="68">
                  <c:v>0</c:v>
                </c:pt>
                <c:pt idx="69">
                  <c:v>6.33</c:v>
                </c:pt>
                <c:pt idx="70">
                  <c:v>6.33</c:v>
                </c:pt>
                <c:pt idx="71">
                  <c:v>6.33</c:v>
                </c:pt>
                <c:pt idx="72">
                  <c:v>6</c:v>
                </c:pt>
                <c:pt idx="73">
                  <c:v>0</c:v>
                </c:pt>
                <c:pt idx="74">
                  <c:v>3</c:v>
                </c:pt>
                <c:pt idx="75">
                  <c:v>26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9</c:v>
                </c:pt>
                <c:pt idx="80">
                  <c:v>18</c:v>
                </c:pt>
                <c:pt idx="81">
                  <c:v>14</c:v>
                </c:pt>
                <c:pt idx="82">
                  <c:v>5</c:v>
                </c:pt>
                <c:pt idx="83">
                  <c:v>13.950000000000001</c:v>
                </c:pt>
                <c:pt idx="84">
                  <c:v>13.950000000000001</c:v>
                </c:pt>
                <c:pt idx="85">
                  <c:v>13.950000000000001</c:v>
                </c:pt>
                <c:pt idx="86">
                  <c:v>17</c:v>
                </c:pt>
                <c:pt idx="87">
                  <c:v>7</c:v>
                </c:pt>
                <c:pt idx="88">
                  <c:v>20</c:v>
                </c:pt>
                <c:pt idx="89">
                  <c:v>5</c:v>
                </c:pt>
                <c:pt idx="90">
                  <c:v>2.99</c:v>
                </c:pt>
                <c:pt idx="91">
                  <c:v>2.99</c:v>
                </c:pt>
                <c:pt idx="92">
                  <c:v>2.99</c:v>
                </c:pt>
                <c:pt idx="93">
                  <c:v>1</c:v>
                </c:pt>
                <c:pt idx="94">
                  <c:v>15</c:v>
                </c:pt>
                <c:pt idx="95">
                  <c:v>3</c:v>
                </c:pt>
                <c:pt idx="96">
                  <c:v>18</c:v>
                </c:pt>
                <c:pt idx="97">
                  <c:v>6.34</c:v>
                </c:pt>
                <c:pt idx="98">
                  <c:v>6.34</c:v>
                </c:pt>
                <c:pt idx="99">
                  <c:v>6.34</c:v>
                </c:pt>
                <c:pt idx="100">
                  <c:v>0</c:v>
                </c:pt>
                <c:pt idx="101">
                  <c:v>11</c:v>
                </c:pt>
                <c:pt idx="102">
                  <c:v>3</c:v>
                </c:pt>
                <c:pt idx="103">
                  <c:v>5</c:v>
                </c:pt>
                <c:pt idx="104">
                  <c:v>11.3</c:v>
                </c:pt>
                <c:pt idx="105">
                  <c:v>11.3</c:v>
                </c:pt>
                <c:pt idx="106">
                  <c:v>11.3</c:v>
                </c:pt>
                <c:pt idx="107">
                  <c:v>5</c:v>
                </c:pt>
                <c:pt idx="108">
                  <c:v>9</c:v>
                </c:pt>
                <c:pt idx="109">
                  <c:v>7</c:v>
                </c:pt>
                <c:pt idx="110">
                  <c:v>10</c:v>
                </c:pt>
                <c:pt idx="111">
                  <c:v>1.75</c:v>
                </c:pt>
                <c:pt idx="112">
                  <c:v>1.75</c:v>
                </c:pt>
                <c:pt idx="113">
                  <c:v>1.75</c:v>
                </c:pt>
                <c:pt idx="114">
                  <c:v>1.75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7.65</c:v>
                </c:pt>
                <c:pt idx="119">
                  <c:v>7.65</c:v>
                </c:pt>
                <c:pt idx="120">
                  <c:v>7.65</c:v>
                </c:pt>
                <c:pt idx="121">
                  <c:v>8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Info.'!$A$18:$A$151</c:f>
              <c:numCache>
                <c:formatCode>m/d;@</c:formatCode>
                <c:ptCount val="134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  <c:pt idx="133">
                  <c:v>40447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40800"/>
        <c:axId val="146571648"/>
      </c:lineChart>
      <c:dateAx>
        <c:axId val="146540800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57164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657164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54080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6019"/>
          <c:y val="4.2414355628058717E-2"/>
          <c:w val="0.34073251942288801"/>
          <c:h val="3.915171288744383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1108 41st Avenue North Trap (#2) vs. City Trap Average</a:t>
            </a:r>
          </a:p>
        </c:rich>
      </c:tx>
      <c:layout>
        <c:manualLayout>
          <c:xMode val="edge"/>
          <c:yMode val="edge"/>
          <c:x val="0.27524972253050523"/>
          <c:y val="8.156606851551520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</c:numCache>
            </c:numRef>
          </c:cat>
          <c:val>
            <c:numRef>
              <c:f>'Trap 2'!$T$20:$T$152</c:f>
              <c:numCache>
                <c:formatCode>General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12.200000000000001</c:v>
                </c:pt>
                <c:pt idx="5">
                  <c:v>12.200000000000001</c:v>
                </c:pt>
                <c:pt idx="6">
                  <c:v>12.200000000000001</c:v>
                </c:pt>
                <c:pt idx="7">
                  <c:v>12.200000000000001</c:v>
                </c:pt>
                <c:pt idx="8">
                  <c:v>12.200000000000001</c:v>
                </c:pt>
                <c:pt idx="9">
                  <c:v>29</c:v>
                </c:pt>
                <c:pt idx="10">
                  <c:v>21</c:v>
                </c:pt>
                <c:pt idx="11">
                  <c:v>53</c:v>
                </c:pt>
                <c:pt idx="12">
                  <c:v>21</c:v>
                </c:pt>
                <c:pt idx="13">
                  <c:v>16.2</c:v>
                </c:pt>
                <c:pt idx="14">
                  <c:v>16.2</c:v>
                </c:pt>
                <c:pt idx="15">
                  <c:v>16.2</c:v>
                </c:pt>
                <c:pt idx="16">
                  <c:v>16.2</c:v>
                </c:pt>
                <c:pt idx="17">
                  <c:v>1</c:v>
                </c:pt>
                <c:pt idx="18">
                  <c:v>7</c:v>
                </c:pt>
                <c:pt idx="19">
                  <c:v>0</c:v>
                </c:pt>
                <c:pt idx="20">
                  <c:v>14.99</c:v>
                </c:pt>
                <c:pt idx="21">
                  <c:v>14.99</c:v>
                </c:pt>
                <c:pt idx="22">
                  <c:v>14.99</c:v>
                </c:pt>
                <c:pt idx="23">
                  <c:v>74</c:v>
                </c:pt>
                <c:pt idx="24">
                  <c:v>18</c:v>
                </c:pt>
                <c:pt idx="25">
                  <c:v>9</c:v>
                </c:pt>
                <c:pt idx="26">
                  <c:v>3</c:v>
                </c:pt>
                <c:pt idx="27">
                  <c:v>9.66</c:v>
                </c:pt>
                <c:pt idx="28">
                  <c:v>9.66</c:v>
                </c:pt>
                <c:pt idx="29">
                  <c:v>9.66</c:v>
                </c:pt>
                <c:pt idx="30">
                  <c:v>0</c:v>
                </c:pt>
                <c:pt idx="31">
                  <c:v>105</c:v>
                </c:pt>
                <c:pt idx="32">
                  <c:v>193</c:v>
                </c:pt>
                <c:pt idx="33">
                  <c:v>112</c:v>
                </c:pt>
                <c:pt idx="34">
                  <c:v>96.32</c:v>
                </c:pt>
                <c:pt idx="35">
                  <c:v>96.32</c:v>
                </c:pt>
                <c:pt idx="36">
                  <c:v>96.32</c:v>
                </c:pt>
                <c:pt idx="37">
                  <c:v>59</c:v>
                </c:pt>
                <c:pt idx="38">
                  <c:v>125</c:v>
                </c:pt>
                <c:pt idx="39">
                  <c:v>80</c:v>
                </c:pt>
                <c:pt idx="40">
                  <c:v>66</c:v>
                </c:pt>
                <c:pt idx="41">
                  <c:v>84.96</c:v>
                </c:pt>
                <c:pt idx="42">
                  <c:v>84.96</c:v>
                </c:pt>
                <c:pt idx="43">
                  <c:v>84.96</c:v>
                </c:pt>
                <c:pt idx="44">
                  <c:v>33</c:v>
                </c:pt>
                <c:pt idx="45">
                  <c:v>60</c:v>
                </c:pt>
                <c:pt idx="46">
                  <c:v>135</c:v>
                </c:pt>
                <c:pt idx="47">
                  <c:v>115</c:v>
                </c:pt>
                <c:pt idx="48">
                  <c:v>156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58</c:v>
                </c:pt>
                <c:pt idx="53">
                  <c:v>63</c:v>
                </c:pt>
                <c:pt idx="54">
                  <c:v>34</c:v>
                </c:pt>
                <c:pt idx="55">
                  <c:v>33.67</c:v>
                </c:pt>
                <c:pt idx="56">
                  <c:v>33.67</c:v>
                </c:pt>
                <c:pt idx="57">
                  <c:v>33.67</c:v>
                </c:pt>
                <c:pt idx="58">
                  <c:v>26</c:v>
                </c:pt>
                <c:pt idx="59">
                  <c:v>6</c:v>
                </c:pt>
                <c:pt idx="60">
                  <c:v>35</c:v>
                </c:pt>
                <c:pt idx="61">
                  <c:v>59</c:v>
                </c:pt>
                <c:pt idx="62">
                  <c:v>36.97999999999999</c:v>
                </c:pt>
                <c:pt idx="63">
                  <c:v>36.97999999999999</c:v>
                </c:pt>
                <c:pt idx="64">
                  <c:v>36.97999999999999</c:v>
                </c:pt>
                <c:pt idx="65">
                  <c:v>46</c:v>
                </c:pt>
                <c:pt idx="66">
                  <c:v>11</c:v>
                </c:pt>
                <c:pt idx="67">
                  <c:v>25</c:v>
                </c:pt>
                <c:pt idx="68">
                  <c:v>24</c:v>
                </c:pt>
                <c:pt idx="69">
                  <c:v>37.919999999999995</c:v>
                </c:pt>
                <c:pt idx="70">
                  <c:v>37.919999999999995</c:v>
                </c:pt>
                <c:pt idx="71">
                  <c:v>37.919999999999995</c:v>
                </c:pt>
                <c:pt idx="72">
                  <c:v>156</c:v>
                </c:pt>
                <c:pt idx="73">
                  <c:v>75</c:v>
                </c:pt>
                <c:pt idx="74">
                  <c:v>40</c:v>
                </c:pt>
                <c:pt idx="75">
                  <c:v>128</c:v>
                </c:pt>
                <c:pt idx="76">
                  <c:v>62.589999999999996</c:v>
                </c:pt>
                <c:pt idx="77">
                  <c:v>62.589999999999996</c:v>
                </c:pt>
                <c:pt idx="78">
                  <c:v>62.589999999999996</c:v>
                </c:pt>
                <c:pt idx="79">
                  <c:v>121</c:v>
                </c:pt>
                <c:pt idx="80">
                  <c:v>173</c:v>
                </c:pt>
                <c:pt idx="81">
                  <c:v>113</c:v>
                </c:pt>
                <c:pt idx="82">
                  <c:v>66</c:v>
                </c:pt>
                <c:pt idx="83">
                  <c:v>90.259999999999991</c:v>
                </c:pt>
                <c:pt idx="84">
                  <c:v>90.259999999999991</c:v>
                </c:pt>
                <c:pt idx="85">
                  <c:v>90.259999999999991</c:v>
                </c:pt>
                <c:pt idx="86">
                  <c:v>81</c:v>
                </c:pt>
                <c:pt idx="87">
                  <c:v>84</c:v>
                </c:pt>
                <c:pt idx="88">
                  <c:v>111</c:v>
                </c:pt>
                <c:pt idx="89">
                  <c:v>24</c:v>
                </c:pt>
                <c:pt idx="90">
                  <c:v>130.5</c:v>
                </c:pt>
                <c:pt idx="91">
                  <c:v>130.5</c:v>
                </c:pt>
                <c:pt idx="92">
                  <c:v>130.5</c:v>
                </c:pt>
                <c:pt idx="93">
                  <c:v>130.5</c:v>
                </c:pt>
                <c:pt idx="94">
                  <c:v>80</c:v>
                </c:pt>
                <c:pt idx="95">
                  <c:v>111</c:v>
                </c:pt>
                <c:pt idx="96">
                  <c:v>88</c:v>
                </c:pt>
                <c:pt idx="97">
                  <c:v>48.629999999999995</c:v>
                </c:pt>
                <c:pt idx="98">
                  <c:v>48.629999999999995</c:v>
                </c:pt>
                <c:pt idx="99">
                  <c:v>48.629999999999995</c:v>
                </c:pt>
                <c:pt idx="100">
                  <c:v>227</c:v>
                </c:pt>
                <c:pt idx="101">
                  <c:v>59</c:v>
                </c:pt>
                <c:pt idx="102">
                  <c:v>32</c:v>
                </c:pt>
                <c:pt idx="103">
                  <c:v>34</c:v>
                </c:pt>
                <c:pt idx="104">
                  <c:v>129.30000000000001</c:v>
                </c:pt>
                <c:pt idx="105">
                  <c:v>129.30000000000001</c:v>
                </c:pt>
                <c:pt idx="106">
                  <c:v>129.30000000000001</c:v>
                </c:pt>
                <c:pt idx="107">
                  <c:v>80</c:v>
                </c:pt>
                <c:pt idx="108">
                  <c:v>94</c:v>
                </c:pt>
                <c:pt idx="109">
                  <c:v>118</c:v>
                </c:pt>
                <c:pt idx="110">
                  <c:v>22</c:v>
                </c:pt>
                <c:pt idx="111">
                  <c:v>12.5</c:v>
                </c:pt>
                <c:pt idx="112">
                  <c:v>12.5</c:v>
                </c:pt>
                <c:pt idx="113">
                  <c:v>12.5</c:v>
                </c:pt>
                <c:pt idx="114">
                  <c:v>12.5</c:v>
                </c:pt>
                <c:pt idx="115">
                  <c:v>14</c:v>
                </c:pt>
                <c:pt idx="116">
                  <c:v>53</c:v>
                </c:pt>
                <c:pt idx="117">
                  <c:v>8</c:v>
                </c:pt>
                <c:pt idx="118">
                  <c:v>104.32</c:v>
                </c:pt>
                <c:pt idx="119">
                  <c:v>104.32</c:v>
                </c:pt>
                <c:pt idx="120">
                  <c:v>104.32</c:v>
                </c:pt>
                <c:pt idx="121">
                  <c:v>75</c:v>
                </c:pt>
                <c:pt idx="122">
                  <c:v>26</c:v>
                </c:pt>
                <c:pt idx="123">
                  <c:v>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25400">
              <a:solidFill>
                <a:srgbClr val="FF00FF"/>
              </a:solidFill>
              <a:prstDash val="solid"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40314</c:v>
                </c:pt>
                <c:pt idx="1">
                  <c:v>40315</c:v>
                </c:pt>
                <c:pt idx="2">
                  <c:v>40316</c:v>
                </c:pt>
                <c:pt idx="3">
                  <c:v>40317</c:v>
                </c:pt>
                <c:pt idx="4">
                  <c:v>40318</c:v>
                </c:pt>
                <c:pt idx="5">
                  <c:v>40319</c:v>
                </c:pt>
                <c:pt idx="6">
                  <c:v>40320</c:v>
                </c:pt>
                <c:pt idx="7">
                  <c:v>40321</c:v>
                </c:pt>
                <c:pt idx="8">
                  <c:v>40322</c:v>
                </c:pt>
                <c:pt idx="9">
                  <c:v>40323</c:v>
                </c:pt>
                <c:pt idx="10">
                  <c:v>40324</c:v>
                </c:pt>
                <c:pt idx="11">
                  <c:v>40325</c:v>
                </c:pt>
                <c:pt idx="12">
                  <c:v>40326</c:v>
                </c:pt>
                <c:pt idx="13">
                  <c:v>40327</c:v>
                </c:pt>
                <c:pt idx="14">
                  <c:v>40328</c:v>
                </c:pt>
                <c:pt idx="15">
                  <c:v>40329</c:v>
                </c:pt>
                <c:pt idx="16">
                  <c:v>40330</c:v>
                </c:pt>
                <c:pt idx="17">
                  <c:v>40331</c:v>
                </c:pt>
                <c:pt idx="18">
                  <c:v>40332</c:v>
                </c:pt>
                <c:pt idx="19">
                  <c:v>40333</c:v>
                </c:pt>
                <c:pt idx="20">
                  <c:v>40334</c:v>
                </c:pt>
                <c:pt idx="21">
                  <c:v>40335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40341</c:v>
                </c:pt>
                <c:pt idx="28">
                  <c:v>40342</c:v>
                </c:pt>
                <c:pt idx="29">
                  <c:v>40343</c:v>
                </c:pt>
                <c:pt idx="30">
                  <c:v>40344</c:v>
                </c:pt>
                <c:pt idx="31">
                  <c:v>40345</c:v>
                </c:pt>
                <c:pt idx="32">
                  <c:v>40346</c:v>
                </c:pt>
                <c:pt idx="33">
                  <c:v>40347</c:v>
                </c:pt>
                <c:pt idx="34">
                  <c:v>40348</c:v>
                </c:pt>
                <c:pt idx="35">
                  <c:v>40349</c:v>
                </c:pt>
                <c:pt idx="36">
                  <c:v>40350</c:v>
                </c:pt>
                <c:pt idx="37">
                  <c:v>40351</c:v>
                </c:pt>
                <c:pt idx="38">
                  <c:v>40352</c:v>
                </c:pt>
                <c:pt idx="39">
                  <c:v>40353</c:v>
                </c:pt>
                <c:pt idx="40">
                  <c:v>40354</c:v>
                </c:pt>
                <c:pt idx="41">
                  <c:v>40355</c:v>
                </c:pt>
                <c:pt idx="42">
                  <c:v>40356</c:v>
                </c:pt>
                <c:pt idx="43">
                  <c:v>40357</c:v>
                </c:pt>
                <c:pt idx="44">
                  <c:v>40358</c:v>
                </c:pt>
                <c:pt idx="45">
                  <c:v>40359</c:v>
                </c:pt>
                <c:pt idx="46">
                  <c:v>40360</c:v>
                </c:pt>
                <c:pt idx="47">
                  <c:v>40361</c:v>
                </c:pt>
                <c:pt idx="48">
                  <c:v>40362</c:v>
                </c:pt>
                <c:pt idx="49">
                  <c:v>40363</c:v>
                </c:pt>
                <c:pt idx="50">
                  <c:v>40364</c:v>
                </c:pt>
                <c:pt idx="51">
                  <c:v>40365</c:v>
                </c:pt>
                <c:pt idx="52">
                  <c:v>40366</c:v>
                </c:pt>
                <c:pt idx="53">
                  <c:v>40367</c:v>
                </c:pt>
                <c:pt idx="54">
                  <c:v>40368</c:v>
                </c:pt>
                <c:pt idx="55">
                  <c:v>40369</c:v>
                </c:pt>
                <c:pt idx="56">
                  <c:v>40370</c:v>
                </c:pt>
                <c:pt idx="57">
                  <c:v>40371</c:v>
                </c:pt>
                <c:pt idx="58">
                  <c:v>40372</c:v>
                </c:pt>
                <c:pt idx="59">
                  <c:v>40373</c:v>
                </c:pt>
                <c:pt idx="60">
                  <c:v>40374</c:v>
                </c:pt>
                <c:pt idx="61">
                  <c:v>40375</c:v>
                </c:pt>
                <c:pt idx="62">
                  <c:v>40376</c:v>
                </c:pt>
                <c:pt idx="63">
                  <c:v>40377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40383</c:v>
                </c:pt>
                <c:pt idx="70">
                  <c:v>40384</c:v>
                </c:pt>
                <c:pt idx="71">
                  <c:v>40385</c:v>
                </c:pt>
                <c:pt idx="72">
                  <c:v>40386</c:v>
                </c:pt>
                <c:pt idx="73">
                  <c:v>40387</c:v>
                </c:pt>
                <c:pt idx="74">
                  <c:v>40388</c:v>
                </c:pt>
                <c:pt idx="75">
                  <c:v>40389</c:v>
                </c:pt>
                <c:pt idx="76">
                  <c:v>40390</c:v>
                </c:pt>
                <c:pt idx="77">
                  <c:v>40391</c:v>
                </c:pt>
                <c:pt idx="78">
                  <c:v>40392</c:v>
                </c:pt>
                <c:pt idx="79">
                  <c:v>40393</c:v>
                </c:pt>
                <c:pt idx="80">
                  <c:v>40394</c:v>
                </c:pt>
                <c:pt idx="81">
                  <c:v>40395</c:v>
                </c:pt>
                <c:pt idx="82">
                  <c:v>40396</c:v>
                </c:pt>
                <c:pt idx="83">
                  <c:v>40397</c:v>
                </c:pt>
                <c:pt idx="84">
                  <c:v>40398</c:v>
                </c:pt>
                <c:pt idx="85">
                  <c:v>40399</c:v>
                </c:pt>
                <c:pt idx="86">
                  <c:v>40400</c:v>
                </c:pt>
                <c:pt idx="87">
                  <c:v>40401</c:v>
                </c:pt>
                <c:pt idx="88">
                  <c:v>40402</c:v>
                </c:pt>
                <c:pt idx="89">
                  <c:v>40403</c:v>
                </c:pt>
                <c:pt idx="90">
                  <c:v>40404</c:v>
                </c:pt>
                <c:pt idx="91">
                  <c:v>40405</c:v>
                </c:pt>
                <c:pt idx="92">
                  <c:v>40406</c:v>
                </c:pt>
                <c:pt idx="93">
                  <c:v>40407</c:v>
                </c:pt>
                <c:pt idx="94">
                  <c:v>40408</c:v>
                </c:pt>
                <c:pt idx="95">
                  <c:v>40409</c:v>
                </c:pt>
                <c:pt idx="96">
                  <c:v>40410</c:v>
                </c:pt>
                <c:pt idx="97">
                  <c:v>40411</c:v>
                </c:pt>
                <c:pt idx="98">
                  <c:v>40412</c:v>
                </c:pt>
                <c:pt idx="99">
                  <c:v>40413</c:v>
                </c:pt>
                <c:pt idx="100">
                  <c:v>40414</c:v>
                </c:pt>
                <c:pt idx="101">
                  <c:v>40415</c:v>
                </c:pt>
                <c:pt idx="102">
                  <c:v>40416</c:v>
                </c:pt>
                <c:pt idx="103">
                  <c:v>40417</c:v>
                </c:pt>
                <c:pt idx="104">
                  <c:v>40418</c:v>
                </c:pt>
                <c:pt idx="105">
                  <c:v>40419</c:v>
                </c:pt>
                <c:pt idx="106">
                  <c:v>40420</c:v>
                </c:pt>
                <c:pt idx="107">
                  <c:v>40421</c:v>
                </c:pt>
                <c:pt idx="108">
                  <c:v>40422</c:v>
                </c:pt>
                <c:pt idx="109">
                  <c:v>40423</c:v>
                </c:pt>
                <c:pt idx="110">
                  <c:v>40424</c:v>
                </c:pt>
                <c:pt idx="111">
                  <c:v>40425</c:v>
                </c:pt>
                <c:pt idx="112">
                  <c:v>40426</c:v>
                </c:pt>
                <c:pt idx="113">
                  <c:v>40427</c:v>
                </c:pt>
                <c:pt idx="114">
                  <c:v>40428</c:v>
                </c:pt>
                <c:pt idx="115">
                  <c:v>40429</c:v>
                </c:pt>
                <c:pt idx="116">
                  <c:v>40430</c:v>
                </c:pt>
                <c:pt idx="117">
                  <c:v>40431</c:v>
                </c:pt>
                <c:pt idx="118">
                  <c:v>40432</c:v>
                </c:pt>
                <c:pt idx="119">
                  <c:v>40433</c:v>
                </c:pt>
                <c:pt idx="120">
                  <c:v>40434</c:v>
                </c:pt>
                <c:pt idx="121">
                  <c:v>40435</c:v>
                </c:pt>
                <c:pt idx="122">
                  <c:v>40436</c:v>
                </c:pt>
                <c:pt idx="123">
                  <c:v>40437</c:v>
                </c:pt>
                <c:pt idx="124">
                  <c:v>40438</c:v>
                </c:pt>
                <c:pt idx="125">
                  <c:v>40439</c:v>
                </c:pt>
                <c:pt idx="126">
                  <c:v>40440</c:v>
                </c:pt>
                <c:pt idx="127">
                  <c:v>40441</c:v>
                </c:pt>
                <c:pt idx="128">
                  <c:v>40442</c:v>
                </c:pt>
                <c:pt idx="129">
                  <c:v>40443</c:v>
                </c:pt>
                <c:pt idx="130">
                  <c:v>40444</c:v>
                </c:pt>
                <c:pt idx="131">
                  <c:v>40445</c:v>
                </c:pt>
                <c:pt idx="132">
                  <c:v>40446</c:v>
                </c:pt>
              </c:numCache>
            </c:numRef>
          </c:cat>
          <c:val>
            <c:numRef>
              <c:f>'Web Graph Info.'!$I$18:$I$151</c:f>
              <c:numCache>
                <c:formatCode>General</c:formatCode>
                <c:ptCount val="134"/>
                <c:pt idx="4">
                  <c:v>5.13</c:v>
                </c:pt>
                <c:pt idx="5">
                  <c:v>5.13</c:v>
                </c:pt>
                <c:pt idx="6">
                  <c:v>5.13</c:v>
                </c:pt>
                <c:pt idx="7">
                  <c:v>5.13</c:v>
                </c:pt>
                <c:pt idx="8">
                  <c:v>5.13</c:v>
                </c:pt>
                <c:pt idx="9">
                  <c:v>10.1</c:v>
                </c:pt>
                <c:pt idx="10">
                  <c:v>12.75</c:v>
                </c:pt>
                <c:pt idx="11">
                  <c:v>17.899999999999999</c:v>
                </c:pt>
                <c:pt idx="12">
                  <c:v>19</c:v>
                </c:pt>
                <c:pt idx="13">
                  <c:v>24.11</c:v>
                </c:pt>
                <c:pt idx="14">
                  <c:v>24.11</c:v>
                </c:pt>
                <c:pt idx="15">
                  <c:v>24.11</c:v>
                </c:pt>
                <c:pt idx="16">
                  <c:v>24.11</c:v>
                </c:pt>
                <c:pt idx="17">
                  <c:v>2.1</c:v>
                </c:pt>
                <c:pt idx="18">
                  <c:v>7.05</c:v>
                </c:pt>
                <c:pt idx="19">
                  <c:v>4.5999999999999996</c:v>
                </c:pt>
                <c:pt idx="20">
                  <c:v>12.66</c:v>
                </c:pt>
                <c:pt idx="21">
                  <c:v>12.66</c:v>
                </c:pt>
                <c:pt idx="22">
                  <c:v>12.66</c:v>
                </c:pt>
                <c:pt idx="23">
                  <c:v>35</c:v>
                </c:pt>
                <c:pt idx="24">
                  <c:v>12.5</c:v>
                </c:pt>
                <c:pt idx="25">
                  <c:v>12.88</c:v>
                </c:pt>
                <c:pt idx="26">
                  <c:v>3.06</c:v>
                </c:pt>
                <c:pt idx="27">
                  <c:v>33.450000000000003</c:v>
                </c:pt>
                <c:pt idx="28">
                  <c:v>33.450000000000003</c:v>
                </c:pt>
                <c:pt idx="29">
                  <c:v>33.450000000000003</c:v>
                </c:pt>
                <c:pt idx="30">
                  <c:v>119.95</c:v>
                </c:pt>
                <c:pt idx="31">
                  <c:v>80.61</c:v>
                </c:pt>
                <c:pt idx="32">
                  <c:v>143.16</c:v>
                </c:pt>
                <c:pt idx="33">
                  <c:v>60.3</c:v>
                </c:pt>
                <c:pt idx="34">
                  <c:v>64.150000000000006</c:v>
                </c:pt>
                <c:pt idx="35">
                  <c:v>64.150000000000006</c:v>
                </c:pt>
                <c:pt idx="36">
                  <c:v>64.150000000000006</c:v>
                </c:pt>
                <c:pt idx="37">
                  <c:v>45.45</c:v>
                </c:pt>
                <c:pt idx="38">
                  <c:v>72.14</c:v>
                </c:pt>
                <c:pt idx="39">
                  <c:v>39.700000000000003</c:v>
                </c:pt>
                <c:pt idx="40">
                  <c:v>45.6</c:v>
                </c:pt>
                <c:pt idx="41">
                  <c:v>35.25</c:v>
                </c:pt>
                <c:pt idx="42">
                  <c:v>35.25</c:v>
                </c:pt>
                <c:pt idx="43">
                  <c:v>35.25</c:v>
                </c:pt>
                <c:pt idx="44">
                  <c:v>18.05</c:v>
                </c:pt>
                <c:pt idx="45">
                  <c:v>26.4</c:v>
                </c:pt>
                <c:pt idx="46">
                  <c:v>84.3</c:v>
                </c:pt>
                <c:pt idx="47">
                  <c:v>66.56</c:v>
                </c:pt>
                <c:pt idx="48">
                  <c:v>61.68</c:v>
                </c:pt>
                <c:pt idx="49">
                  <c:v>61.68</c:v>
                </c:pt>
                <c:pt idx="50">
                  <c:v>61.68</c:v>
                </c:pt>
                <c:pt idx="51">
                  <c:v>61.68</c:v>
                </c:pt>
                <c:pt idx="52">
                  <c:v>32.5</c:v>
                </c:pt>
                <c:pt idx="53">
                  <c:v>29.5</c:v>
                </c:pt>
                <c:pt idx="54">
                  <c:v>29</c:v>
                </c:pt>
                <c:pt idx="55">
                  <c:v>25.1</c:v>
                </c:pt>
                <c:pt idx="56">
                  <c:v>25.1</c:v>
                </c:pt>
                <c:pt idx="57">
                  <c:v>25.1</c:v>
                </c:pt>
                <c:pt idx="58">
                  <c:v>24</c:v>
                </c:pt>
                <c:pt idx="59">
                  <c:v>14.9</c:v>
                </c:pt>
                <c:pt idx="60">
                  <c:v>19.68</c:v>
                </c:pt>
                <c:pt idx="61">
                  <c:v>33.5</c:v>
                </c:pt>
                <c:pt idx="62">
                  <c:v>32.700000000000003</c:v>
                </c:pt>
                <c:pt idx="63">
                  <c:v>32.700000000000003</c:v>
                </c:pt>
                <c:pt idx="64">
                  <c:v>32.700000000000003</c:v>
                </c:pt>
                <c:pt idx="65">
                  <c:v>27.67</c:v>
                </c:pt>
                <c:pt idx="66">
                  <c:v>22.5</c:v>
                </c:pt>
                <c:pt idx="67">
                  <c:v>29</c:v>
                </c:pt>
                <c:pt idx="68">
                  <c:v>8.3000000000000007</c:v>
                </c:pt>
                <c:pt idx="69">
                  <c:v>26.9</c:v>
                </c:pt>
                <c:pt idx="70">
                  <c:v>26.9</c:v>
                </c:pt>
                <c:pt idx="71">
                  <c:v>26.9</c:v>
                </c:pt>
                <c:pt idx="72">
                  <c:v>69.3</c:v>
                </c:pt>
                <c:pt idx="73">
                  <c:v>34.1</c:v>
                </c:pt>
                <c:pt idx="74">
                  <c:v>37.4</c:v>
                </c:pt>
                <c:pt idx="75">
                  <c:v>40.799999999999997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37.4</c:v>
                </c:pt>
                <c:pt idx="80">
                  <c:v>55.48</c:v>
                </c:pt>
                <c:pt idx="81">
                  <c:v>42.2</c:v>
                </c:pt>
                <c:pt idx="82">
                  <c:v>47.1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80.7</c:v>
                </c:pt>
                <c:pt idx="87">
                  <c:v>44.5</c:v>
                </c:pt>
                <c:pt idx="88" formatCode="0.00">
                  <c:v>51.266666666666659</c:v>
                </c:pt>
                <c:pt idx="89">
                  <c:v>18.3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52.9</c:v>
                </c:pt>
                <c:pt idx="95">
                  <c:v>27.3</c:v>
                </c:pt>
                <c:pt idx="96">
                  <c:v>37.9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67.760000000000005</c:v>
                </c:pt>
                <c:pt idx="101">
                  <c:v>107.9</c:v>
                </c:pt>
                <c:pt idx="102">
                  <c:v>40.1</c:v>
                </c:pt>
                <c:pt idx="103">
                  <c:v>54.4</c:v>
                </c:pt>
                <c:pt idx="104" formatCode="0.0">
                  <c:v>83.9</c:v>
                </c:pt>
                <c:pt idx="105" formatCode="0.0">
                  <c:v>83.9</c:v>
                </c:pt>
                <c:pt idx="106" formatCode="0.0">
                  <c:v>83.9</c:v>
                </c:pt>
                <c:pt idx="107">
                  <c:v>46</c:v>
                </c:pt>
                <c:pt idx="108">
                  <c:v>53.5</c:v>
                </c:pt>
                <c:pt idx="109">
                  <c:v>31.6</c:v>
                </c:pt>
                <c:pt idx="110">
                  <c:v>31.6</c:v>
                </c:pt>
                <c:pt idx="111">
                  <c:v>9.15</c:v>
                </c:pt>
                <c:pt idx="112">
                  <c:v>9.15</c:v>
                </c:pt>
                <c:pt idx="113">
                  <c:v>9.15</c:v>
                </c:pt>
                <c:pt idx="114">
                  <c:v>9.15</c:v>
                </c:pt>
                <c:pt idx="115">
                  <c:v>4.8</c:v>
                </c:pt>
                <c:pt idx="116">
                  <c:v>12.7</c:v>
                </c:pt>
                <c:pt idx="117">
                  <c:v>5.6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24.1</c:v>
                </c:pt>
                <c:pt idx="122">
                  <c:v>21.7</c:v>
                </c:pt>
                <c:pt idx="12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17856"/>
        <c:axId val="146619776"/>
      </c:lineChart>
      <c:dateAx>
        <c:axId val="146617856"/>
        <c:scaling>
          <c:orientation val="minMax"/>
          <c:max val="4044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6197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6619776"/>
        <c:scaling>
          <c:orientation val="minMax"/>
          <c:max val="4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Female Mosquito</a:t>
                </a:r>
                <a:r>
                  <a:rPr lang="en-US" baseline="0"/>
                  <a:t> </a:t>
                </a: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617856"/>
        <c:crosses val="autoZero"/>
        <c:crossBetween val="between"/>
        <c:majorUnit val="25"/>
        <c:minorUnit val="25"/>
      </c:valAx>
      <c:spPr>
        <a:gradFill>
          <a:gsLst>
            <a:gs pos="0">
              <a:srgbClr val="FF9900">
                <a:gamma/>
                <a:tint val="31765"/>
                <a:invGamma/>
                <a:alpha val="0"/>
              </a:srgbClr>
            </a:gs>
            <a:gs pos="100000">
              <a:srgbClr val="FF9900"/>
            </a:gs>
            <a:gs pos="100000">
              <a:srgbClr val="FF9900"/>
            </a:gs>
            <a:gs pos="100000">
              <a:srgbClr val="FF9900">
                <a:alpha val="0"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23"/>
          <c:y val="6.1990212071778177E-2"/>
          <c:w val="0.38512763596009103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101 22nd Avenue North Trap (#3) vs. City Trap Average</a:t>
            </a:r>
          </a:p>
        </c:rich>
      </c:tx>
      <c:layout>
        <c:manualLayout>
          <c:xMode val="edge"/>
          <c:yMode val="edge"/>
          <c:x val="0.2663706992231200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7912555603137114E-2"/>
          <c:y val="9.5248693575465226E-2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3'!$T$9:$T$133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11.2</c:v>
                </c:pt>
                <c:pt idx="16">
                  <c:v>11.2</c:v>
                </c:pt>
                <c:pt idx="17">
                  <c:v>11.2</c:v>
                </c:pt>
                <c:pt idx="18">
                  <c:v>11.2</c:v>
                </c:pt>
                <c:pt idx="19">
                  <c:v>11.2</c:v>
                </c:pt>
                <c:pt idx="20">
                  <c:v>34</c:v>
                </c:pt>
                <c:pt idx="21">
                  <c:v>27</c:v>
                </c:pt>
                <c:pt idx="22">
                  <c:v>22</c:v>
                </c:pt>
                <c:pt idx="23">
                  <c:v>35</c:v>
                </c:pt>
                <c:pt idx="24">
                  <c:v>42.5</c:v>
                </c:pt>
                <c:pt idx="25">
                  <c:v>42.5</c:v>
                </c:pt>
                <c:pt idx="26">
                  <c:v>42.5</c:v>
                </c:pt>
                <c:pt idx="27">
                  <c:v>42.5</c:v>
                </c:pt>
                <c:pt idx="28">
                  <c:v>0</c:v>
                </c:pt>
                <c:pt idx="29">
                  <c:v>5</c:v>
                </c:pt>
                <c:pt idx="30">
                  <c:v>12</c:v>
                </c:pt>
                <c:pt idx="31">
                  <c:v>13.33</c:v>
                </c:pt>
                <c:pt idx="32">
                  <c:v>13.33</c:v>
                </c:pt>
                <c:pt idx="33">
                  <c:v>13.33</c:v>
                </c:pt>
                <c:pt idx="34">
                  <c:v>134</c:v>
                </c:pt>
                <c:pt idx="35">
                  <c:v>24</c:v>
                </c:pt>
                <c:pt idx="36">
                  <c:v>11</c:v>
                </c:pt>
                <c:pt idx="37">
                  <c:v>7</c:v>
                </c:pt>
                <c:pt idx="38">
                  <c:v>40.33</c:v>
                </c:pt>
                <c:pt idx="39">
                  <c:v>40.33</c:v>
                </c:pt>
                <c:pt idx="40">
                  <c:v>40.33</c:v>
                </c:pt>
                <c:pt idx="41">
                  <c:v>123</c:v>
                </c:pt>
                <c:pt idx="42">
                  <c:v>53</c:v>
                </c:pt>
                <c:pt idx="43">
                  <c:v>290</c:v>
                </c:pt>
                <c:pt idx="44">
                  <c:v>34</c:v>
                </c:pt>
                <c:pt idx="45">
                  <c:v>117.58999999999999</c:v>
                </c:pt>
                <c:pt idx="46">
                  <c:v>117.58999999999999</c:v>
                </c:pt>
                <c:pt idx="47">
                  <c:v>117.58999999999999</c:v>
                </c:pt>
                <c:pt idx="48">
                  <c:v>80</c:v>
                </c:pt>
                <c:pt idx="49">
                  <c:v>222</c:v>
                </c:pt>
                <c:pt idx="50">
                  <c:v>80</c:v>
                </c:pt>
                <c:pt idx="51">
                  <c:v>61</c:v>
                </c:pt>
                <c:pt idx="52">
                  <c:v>52.66</c:v>
                </c:pt>
                <c:pt idx="53">
                  <c:v>52.66</c:v>
                </c:pt>
                <c:pt idx="54">
                  <c:v>52.66</c:v>
                </c:pt>
                <c:pt idx="55">
                  <c:v>32</c:v>
                </c:pt>
                <c:pt idx="56">
                  <c:v>43</c:v>
                </c:pt>
                <c:pt idx="57">
                  <c:v>84</c:v>
                </c:pt>
                <c:pt idx="58">
                  <c:v>42</c:v>
                </c:pt>
                <c:pt idx="59">
                  <c:v>86.5</c:v>
                </c:pt>
                <c:pt idx="60">
                  <c:v>86.5</c:v>
                </c:pt>
                <c:pt idx="61">
                  <c:v>86.5</c:v>
                </c:pt>
                <c:pt idx="62">
                  <c:v>86.5</c:v>
                </c:pt>
                <c:pt idx="63">
                  <c:v>73</c:v>
                </c:pt>
                <c:pt idx="64">
                  <c:v>58</c:v>
                </c:pt>
                <c:pt idx="65">
                  <c:v>45</c:v>
                </c:pt>
                <c:pt idx="66">
                  <c:v>39.67</c:v>
                </c:pt>
                <c:pt idx="67">
                  <c:v>39.67</c:v>
                </c:pt>
                <c:pt idx="68">
                  <c:v>39.67</c:v>
                </c:pt>
                <c:pt idx="69">
                  <c:v>56</c:v>
                </c:pt>
                <c:pt idx="70">
                  <c:v>26</c:v>
                </c:pt>
                <c:pt idx="71">
                  <c:v>35</c:v>
                </c:pt>
                <c:pt idx="72">
                  <c:v>85</c:v>
                </c:pt>
                <c:pt idx="73">
                  <c:v>34.309999999999988</c:v>
                </c:pt>
                <c:pt idx="74">
                  <c:v>34.309999999999988</c:v>
                </c:pt>
                <c:pt idx="75">
                  <c:v>34.309999999999988</c:v>
                </c:pt>
                <c:pt idx="76">
                  <c:v>62</c:v>
                </c:pt>
                <c:pt idx="77">
                  <c:v>31</c:v>
                </c:pt>
                <c:pt idx="78">
                  <c:v>39</c:v>
                </c:pt>
                <c:pt idx="79">
                  <c:v>11</c:v>
                </c:pt>
                <c:pt idx="80">
                  <c:v>77.97999999999999</c:v>
                </c:pt>
                <c:pt idx="81">
                  <c:v>77.97999999999999</c:v>
                </c:pt>
                <c:pt idx="82">
                  <c:v>77.97999999999999</c:v>
                </c:pt>
                <c:pt idx="83">
                  <c:v>105</c:v>
                </c:pt>
                <c:pt idx="84">
                  <c:v>60</c:v>
                </c:pt>
                <c:pt idx="85">
                  <c:v>123</c:v>
                </c:pt>
                <c:pt idx="86">
                  <c:v>164</c:v>
                </c:pt>
                <c:pt idx="87">
                  <c:v>31.619999999999997</c:v>
                </c:pt>
                <c:pt idx="88">
                  <c:v>31.619999999999997</c:v>
                </c:pt>
                <c:pt idx="89">
                  <c:v>31.619999999999997</c:v>
                </c:pt>
                <c:pt idx="90">
                  <c:v>52</c:v>
                </c:pt>
                <c:pt idx="91">
                  <c:v>77</c:v>
                </c:pt>
                <c:pt idx="92">
                  <c:v>67</c:v>
                </c:pt>
                <c:pt idx="93">
                  <c:v>47</c:v>
                </c:pt>
                <c:pt idx="94">
                  <c:v>130.28</c:v>
                </c:pt>
                <c:pt idx="95">
                  <c:v>130.28</c:v>
                </c:pt>
                <c:pt idx="96">
                  <c:v>130.28</c:v>
                </c:pt>
                <c:pt idx="97">
                  <c:v>127</c:v>
                </c:pt>
                <c:pt idx="98">
                  <c:v>103</c:v>
                </c:pt>
                <c:pt idx="99">
                  <c:v>18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86</c:v>
                </c:pt>
                <c:pt idx="106">
                  <c:v>43</c:v>
                </c:pt>
                <c:pt idx="107">
                  <c:v>75</c:v>
                </c:pt>
                <c:pt idx="108">
                  <c:v>68.67</c:v>
                </c:pt>
                <c:pt idx="109">
                  <c:v>68.67</c:v>
                </c:pt>
                <c:pt idx="110">
                  <c:v>68.67</c:v>
                </c:pt>
                <c:pt idx="111">
                  <c:v>89</c:v>
                </c:pt>
                <c:pt idx="112">
                  <c:v>83</c:v>
                </c:pt>
                <c:pt idx="113">
                  <c:v>21</c:v>
                </c:pt>
                <c:pt idx="114">
                  <c:v>29</c:v>
                </c:pt>
                <c:pt idx="115">
                  <c:v>114.6</c:v>
                </c:pt>
                <c:pt idx="116">
                  <c:v>114.6</c:v>
                </c:pt>
                <c:pt idx="117">
                  <c:v>114.6</c:v>
                </c:pt>
                <c:pt idx="118">
                  <c:v>41</c:v>
                </c:pt>
                <c:pt idx="119">
                  <c:v>123</c:v>
                </c:pt>
                <c:pt idx="120">
                  <c:v>50</c:v>
                </c:pt>
                <c:pt idx="121">
                  <c:v>20</c:v>
                </c:pt>
                <c:pt idx="122">
                  <c:v>8.75</c:v>
                </c:pt>
                <c:pt idx="123">
                  <c:v>8.75</c:v>
                </c:pt>
                <c:pt idx="124">
                  <c:v>8.75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58048"/>
        <c:axId val="146659968"/>
      </c:lineChart>
      <c:dateAx>
        <c:axId val="146658048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6599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466599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65804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1"/>
        <c:txPr>
          <a:bodyPr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35516093229748691"/>
          <c:y val="6.6884176182707977E-2"/>
          <c:w val="0.26392896781358904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1319 12th St. N Trap (#4) vs. City Trap Average</a:t>
            </a:r>
          </a:p>
        </c:rich>
      </c:tx>
      <c:layout>
        <c:manualLayout>
          <c:xMode val="edge"/>
          <c:yMode val="edge"/>
          <c:x val="0.30188679245289429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4'!$A$9:$A$132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4'!$T$9:$T$135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0.33</c:v>
                </c:pt>
                <c:pt idx="32">
                  <c:v>0.33</c:v>
                </c:pt>
                <c:pt idx="33">
                  <c:v>0.33</c:v>
                </c:pt>
                <c:pt idx="34">
                  <c:v>4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16</c:v>
                </c:pt>
                <c:pt idx="42">
                  <c:v>4</c:v>
                </c:pt>
                <c:pt idx="43">
                  <c:v>49</c:v>
                </c:pt>
                <c:pt idx="44">
                  <c:v>0</c:v>
                </c:pt>
                <c:pt idx="45">
                  <c:v>10.33</c:v>
                </c:pt>
                <c:pt idx="46">
                  <c:v>10.33</c:v>
                </c:pt>
                <c:pt idx="47">
                  <c:v>10.33</c:v>
                </c:pt>
                <c:pt idx="48">
                  <c:v>10</c:v>
                </c:pt>
                <c:pt idx="49">
                  <c:v>26</c:v>
                </c:pt>
                <c:pt idx="50">
                  <c:v>1</c:v>
                </c:pt>
                <c:pt idx="51">
                  <c:v>9</c:v>
                </c:pt>
                <c:pt idx="52">
                  <c:v>7.33</c:v>
                </c:pt>
                <c:pt idx="53">
                  <c:v>7.33</c:v>
                </c:pt>
                <c:pt idx="54">
                  <c:v>7.33</c:v>
                </c:pt>
                <c:pt idx="55">
                  <c:v>10</c:v>
                </c:pt>
                <c:pt idx="56">
                  <c:v>2</c:v>
                </c:pt>
                <c:pt idx="57">
                  <c:v>9</c:v>
                </c:pt>
                <c:pt idx="58">
                  <c:v>6</c:v>
                </c:pt>
                <c:pt idx="59">
                  <c:v>15.75</c:v>
                </c:pt>
                <c:pt idx="60">
                  <c:v>15.75</c:v>
                </c:pt>
                <c:pt idx="61">
                  <c:v>15.75</c:v>
                </c:pt>
                <c:pt idx="62">
                  <c:v>15.75</c:v>
                </c:pt>
                <c:pt idx="63">
                  <c:v>5</c:v>
                </c:pt>
                <c:pt idx="64">
                  <c:v>6</c:v>
                </c:pt>
                <c:pt idx="65">
                  <c:v>3</c:v>
                </c:pt>
                <c:pt idx="66">
                  <c:v>5.32</c:v>
                </c:pt>
                <c:pt idx="67">
                  <c:v>5.32</c:v>
                </c:pt>
                <c:pt idx="68">
                  <c:v>5.32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7</c:v>
                </c:pt>
                <c:pt idx="73">
                  <c:v>2.33</c:v>
                </c:pt>
                <c:pt idx="74">
                  <c:v>2.33</c:v>
                </c:pt>
                <c:pt idx="75">
                  <c:v>2.33</c:v>
                </c:pt>
                <c:pt idx="76">
                  <c:v>6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29</c:v>
                </c:pt>
                <c:pt idx="84">
                  <c:v>5</c:v>
                </c:pt>
                <c:pt idx="85">
                  <c:v>6</c:v>
                </c:pt>
                <c:pt idx="86">
                  <c:v>7</c:v>
                </c:pt>
                <c:pt idx="87">
                  <c:v>8.32</c:v>
                </c:pt>
                <c:pt idx="88">
                  <c:v>8.32</c:v>
                </c:pt>
                <c:pt idx="89">
                  <c:v>8.32</c:v>
                </c:pt>
                <c:pt idx="90">
                  <c:v>1</c:v>
                </c:pt>
                <c:pt idx="91">
                  <c:v>23</c:v>
                </c:pt>
                <c:pt idx="92">
                  <c:v>18</c:v>
                </c:pt>
                <c:pt idx="93">
                  <c:v>9</c:v>
                </c:pt>
                <c:pt idx="94">
                  <c:v>17.59</c:v>
                </c:pt>
                <c:pt idx="95">
                  <c:v>17.59</c:v>
                </c:pt>
                <c:pt idx="96">
                  <c:v>17.59</c:v>
                </c:pt>
                <c:pt idx="97">
                  <c:v>18</c:v>
                </c:pt>
                <c:pt idx="98">
                  <c:v>4</c:v>
                </c:pt>
                <c:pt idx="99">
                  <c:v>8</c:v>
                </c:pt>
                <c:pt idx="100">
                  <c:v>4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18</c:v>
                </c:pt>
                <c:pt idx="106">
                  <c:v>6</c:v>
                </c:pt>
                <c:pt idx="107">
                  <c:v>8</c:v>
                </c:pt>
                <c:pt idx="108">
                  <c:v>5.67</c:v>
                </c:pt>
                <c:pt idx="109">
                  <c:v>5.67</c:v>
                </c:pt>
                <c:pt idx="110">
                  <c:v>5.67</c:v>
                </c:pt>
                <c:pt idx="111">
                  <c:v>1</c:v>
                </c:pt>
                <c:pt idx="112">
                  <c:v>6</c:v>
                </c:pt>
                <c:pt idx="113">
                  <c:v>0</c:v>
                </c:pt>
                <c:pt idx="114">
                  <c:v>0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0</c:v>
                </c:pt>
                <c:pt idx="119">
                  <c:v>12</c:v>
                </c:pt>
                <c:pt idx="120">
                  <c:v>10</c:v>
                </c:pt>
                <c:pt idx="121">
                  <c:v>6</c:v>
                </c:pt>
                <c:pt idx="122">
                  <c:v>1.75</c:v>
                </c:pt>
                <c:pt idx="123">
                  <c:v>1.75</c:v>
                </c:pt>
                <c:pt idx="124">
                  <c:v>1.75</c:v>
                </c:pt>
                <c:pt idx="125">
                  <c:v>1.75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46624"/>
        <c:axId val="152348928"/>
      </c:lineChart>
      <c:dateAx>
        <c:axId val="152346624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34892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34892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34662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1990212071778177E-2"/>
          <c:w val="0.29633740288568688"/>
          <c:h val="3.91517128874433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GPK 1602 43rd Street NW Trap (#5) vs. City Trap Average</a:t>
            </a:r>
          </a:p>
        </c:rich>
      </c:tx>
      <c:layout>
        <c:manualLayout>
          <c:xMode val="edge"/>
          <c:yMode val="edge"/>
          <c:x val="0.257491675915681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44"/>
        </c:manualLayout>
      </c:layout>
      <c:lineChart>
        <c:grouping val="standard"/>
        <c:varyColors val="0"/>
        <c:ser>
          <c:idx val="0"/>
          <c:order val="0"/>
          <c:tx>
            <c:v>Trap 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5'!$A$9:$A$132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4.6000000000000005</c:v>
                </c:pt>
                <c:pt idx="16">
                  <c:v>4.6000000000000005</c:v>
                </c:pt>
                <c:pt idx="17">
                  <c:v>4.6000000000000005</c:v>
                </c:pt>
                <c:pt idx="18">
                  <c:v>4.6000000000000005</c:v>
                </c:pt>
                <c:pt idx="19">
                  <c:v>4.6000000000000005</c:v>
                </c:pt>
                <c:pt idx="20">
                  <c:v>4</c:v>
                </c:pt>
                <c:pt idx="21">
                  <c:v>3</c:v>
                </c:pt>
                <c:pt idx="22">
                  <c:v>14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1</c:v>
                </c:pt>
                <c:pt idx="29">
                  <c:v>8</c:v>
                </c:pt>
                <c:pt idx="30">
                  <c:v>3</c:v>
                </c:pt>
                <c:pt idx="31">
                  <c:v>24.990000000000002</c:v>
                </c:pt>
                <c:pt idx="32">
                  <c:v>24.990000000000002</c:v>
                </c:pt>
                <c:pt idx="33">
                  <c:v>24.990000000000002</c:v>
                </c:pt>
                <c:pt idx="34">
                  <c:v>22</c:v>
                </c:pt>
                <c:pt idx="35">
                  <c:v>9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832</c:v>
                </c:pt>
                <c:pt idx="41">
                  <c:v>479</c:v>
                </c:pt>
                <c:pt idx="42">
                  <c:v>314</c:v>
                </c:pt>
                <c:pt idx="43">
                  <c:v>66</c:v>
                </c:pt>
                <c:pt idx="44">
                  <c:v>8</c:v>
                </c:pt>
                <c:pt idx="45">
                  <c:v>21.990000000000002</c:v>
                </c:pt>
                <c:pt idx="46">
                  <c:v>21.990000000000002</c:v>
                </c:pt>
                <c:pt idx="47">
                  <c:v>21.990000000000002</c:v>
                </c:pt>
                <c:pt idx="48">
                  <c:v>60</c:v>
                </c:pt>
                <c:pt idx="49">
                  <c:v>38</c:v>
                </c:pt>
                <c:pt idx="50">
                  <c:v>34</c:v>
                </c:pt>
                <c:pt idx="51">
                  <c:v>48</c:v>
                </c:pt>
                <c:pt idx="52">
                  <c:v>25.29</c:v>
                </c:pt>
                <c:pt idx="53">
                  <c:v>25.29</c:v>
                </c:pt>
                <c:pt idx="54">
                  <c:v>25.29</c:v>
                </c:pt>
                <c:pt idx="55">
                  <c:v>31</c:v>
                </c:pt>
                <c:pt idx="56">
                  <c:v>33</c:v>
                </c:pt>
                <c:pt idx="57">
                  <c:v>13</c:v>
                </c:pt>
                <c:pt idx="58">
                  <c:v>28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28</c:v>
                </c:pt>
                <c:pt idx="64">
                  <c:v>21</c:v>
                </c:pt>
                <c:pt idx="65">
                  <c:v>26</c:v>
                </c:pt>
                <c:pt idx="66">
                  <c:v>21.330000000000002</c:v>
                </c:pt>
                <c:pt idx="67">
                  <c:v>21.330000000000002</c:v>
                </c:pt>
                <c:pt idx="68">
                  <c:v>21.330000000000002</c:v>
                </c:pt>
                <c:pt idx="69">
                  <c:v>18</c:v>
                </c:pt>
                <c:pt idx="70">
                  <c:v>11</c:v>
                </c:pt>
                <c:pt idx="71">
                  <c:v>13</c:v>
                </c:pt>
                <c:pt idx="72">
                  <c:v>27</c:v>
                </c:pt>
                <c:pt idx="73">
                  <c:v>0</c:v>
                </c:pt>
                <c:pt idx="74">
                  <c:v>13.65</c:v>
                </c:pt>
                <c:pt idx="75">
                  <c:v>13.65</c:v>
                </c:pt>
                <c:pt idx="76">
                  <c:v>14</c:v>
                </c:pt>
                <c:pt idx="77">
                  <c:v>21</c:v>
                </c:pt>
                <c:pt idx="78">
                  <c:v>11</c:v>
                </c:pt>
                <c:pt idx="79">
                  <c:v>5</c:v>
                </c:pt>
                <c:pt idx="80">
                  <c:v>16.989999999999998</c:v>
                </c:pt>
                <c:pt idx="81">
                  <c:v>16.989999999999998</c:v>
                </c:pt>
                <c:pt idx="82">
                  <c:v>16.989999999999998</c:v>
                </c:pt>
                <c:pt idx="83">
                  <c:v>38</c:v>
                </c:pt>
                <c:pt idx="84">
                  <c:v>31</c:v>
                </c:pt>
                <c:pt idx="85">
                  <c:v>22</c:v>
                </c:pt>
                <c:pt idx="86">
                  <c:v>23</c:v>
                </c:pt>
                <c:pt idx="87">
                  <c:v>38.589999999999996</c:v>
                </c:pt>
                <c:pt idx="88">
                  <c:v>38.589999999999996</c:v>
                </c:pt>
                <c:pt idx="89">
                  <c:v>38.589999999999996</c:v>
                </c:pt>
                <c:pt idx="90">
                  <c:v>50</c:v>
                </c:pt>
                <c:pt idx="91">
                  <c:v>38</c:v>
                </c:pt>
                <c:pt idx="92">
                  <c:v>55</c:v>
                </c:pt>
                <c:pt idx="93">
                  <c:v>65</c:v>
                </c:pt>
                <c:pt idx="94">
                  <c:v>98.9</c:v>
                </c:pt>
                <c:pt idx="95">
                  <c:v>98.9</c:v>
                </c:pt>
                <c:pt idx="96">
                  <c:v>98.9</c:v>
                </c:pt>
                <c:pt idx="97">
                  <c:v>44</c:v>
                </c:pt>
                <c:pt idx="98">
                  <c:v>29</c:v>
                </c:pt>
                <c:pt idx="99">
                  <c:v>14</c:v>
                </c:pt>
                <c:pt idx="100">
                  <c:v>20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77</c:v>
                </c:pt>
                <c:pt idx="106">
                  <c:v>15</c:v>
                </c:pt>
                <c:pt idx="107">
                  <c:v>30</c:v>
                </c:pt>
                <c:pt idx="108">
                  <c:v>42</c:v>
                </c:pt>
                <c:pt idx="109">
                  <c:v>42</c:v>
                </c:pt>
                <c:pt idx="110">
                  <c:v>42</c:v>
                </c:pt>
                <c:pt idx="111">
                  <c:v>48</c:v>
                </c:pt>
                <c:pt idx="112">
                  <c:v>34</c:v>
                </c:pt>
                <c:pt idx="113">
                  <c:v>30</c:v>
                </c:pt>
                <c:pt idx="114">
                  <c:v>5</c:v>
                </c:pt>
                <c:pt idx="115">
                  <c:v>29.6</c:v>
                </c:pt>
                <c:pt idx="116">
                  <c:v>29.6</c:v>
                </c:pt>
                <c:pt idx="117">
                  <c:v>29.6</c:v>
                </c:pt>
                <c:pt idx="118">
                  <c:v>23</c:v>
                </c:pt>
                <c:pt idx="119">
                  <c:v>31</c:v>
                </c:pt>
                <c:pt idx="120">
                  <c:v>15</c:v>
                </c:pt>
                <c:pt idx="121">
                  <c:v>7</c:v>
                </c:pt>
                <c:pt idx="122">
                  <c:v>5.75</c:v>
                </c:pt>
                <c:pt idx="123">
                  <c:v>5.75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61984"/>
        <c:axId val="152368640"/>
      </c:lineChart>
      <c:dateAx>
        <c:axId val="152361984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36864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36864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36198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071032186463614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1029 29th St. N Trap (#6) vs. City Trap Average</a:t>
            </a:r>
          </a:p>
        </c:rich>
      </c:tx>
      <c:layout>
        <c:manualLayout>
          <c:xMode val="edge"/>
          <c:yMode val="edge"/>
          <c:x val="0.30188679245289429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332771748126079"/>
          <c:w val="0.92452830188679247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6'!$A$10:$A$133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6'!$T$10:$T$134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10.200000000000001</c:v>
                </c:pt>
                <c:pt idx="16">
                  <c:v>10.200000000000001</c:v>
                </c:pt>
                <c:pt idx="17">
                  <c:v>10.200000000000001</c:v>
                </c:pt>
                <c:pt idx="18">
                  <c:v>10.200000000000001</c:v>
                </c:pt>
                <c:pt idx="19">
                  <c:v>10.200000000000001</c:v>
                </c:pt>
                <c:pt idx="20">
                  <c:v>9</c:v>
                </c:pt>
                <c:pt idx="21">
                  <c:v>8</c:v>
                </c:pt>
                <c:pt idx="22">
                  <c:v>13</c:v>
                </c:pt>
                <c:pt idx="23">
                  <c:v>10</c:v>
                </c:pt>
                <c:pt idx="24">
                  <c:v>17.25</c:v>
                </c:pt>
                <c:pt idx="25">
                  <c:v>17.25</c:v>
                </c:pt>
                <c:pt idx="26">
                  <c:v>17.25</c:v>
                </c:pt>
                <c:pt idx="27">
                  <c:v>17.25</c:v>
                </c:pt>
                <c:pt idx="28">
                  <c:v>0</c:v>
                </c:pt>
                <c:pt idx="29">
                  <c:v>1</c:v>
                </c:pt>
                <c:pt idx="30">
                  <c:v>6</c:v>
                </c:pt>
                <c:pt idx="31">
                  <c:v>15.07</c:v>
                </c:pt>
                <c:pt idx="32">
                  <c:v>15.07</c:v>
                </c:pt>
                <c:pt idx="33">
                  <c:v>15.07</c:v>
                </c:pt>
                <c:pt idx="34">
                  <c:v>63</c:v>
                </c:pt>
                <c:pt idx="35">
                  <c:v>41</c:v>
                </c:pt>
                <c:pt idx="36">
                  <c:v>11</c:v>
                </c:pt>
                <c:pt idx="37">
                  <c:v>5</c:v>
                </c:pt>
                <c:pt idx="38">
                  <c:v>20.32</c:v>
                </c:pt>
                <c:pt idx="39">
                  <c:v>20.32</c:v>
                </c:pt>
                <c:pt idx="40">
                  <c:v>20.32</c:v>
                </c:pt>
                <c:pt idx="41">
                  <c:v>143</c:v>
                </c:pt>
                <c:pt idx="42">
                  <c:v>76</c:v>
                </c:pt>
                <c:pt idx="43">
                  <c:v>156</c:v>
                </c:pt>
                <c:pt idx="44">
                  <c:v>35</c:v>
                </c:pt>
                <c:pt idx="45">
                  <c:v>32.989999999999995</c:v>
                </c:pt>
                <c:pt idx="46">
                  <c:v>32.989999999999995</c:v>
                </c:pt>
                <c:pt idx="47">
                  <c:v>32.989999999999995</c:v>
                </c:pt>
                <c:pt idx="48">
                  <c:v>31</c:v>
                </c:pt>
                <c:pt idx="49">
                  <c:v>133</c:v>
                </c:pt>
                <c:pt idx="50">
                  <c:v>58</c:v>
                </c:pt>
                <c:pt idx="51">
                  <c:v>40</c:v>
                </c:pt>
                <c:pt idx="52">
                  <c:v>34.659999999999997</c:v>
                </c:pt>
                <c:pt idx="53">
                  <c:v>34.659999999999997</c:v>
                </c:pt>
                <c:pt idx="54">
                  <c:v>34.659999999999997</c:v>
                </c:pt>
                <c:pt idx="55">
                  <c:v>57</c:v>
                </c:pt>
                <c:pt idx="56">
                  <c:v>91</c:v>
                </c:pt>
                <c:pt idx="57">
                  <c:v>166</c:v>
                </c:pt>
                <c:pt idx="58">
                  <c:v>166</c:v>
                </c:pt>
                <c:pt idx="59">
                  <c:v>105.25</c:v>
                </c:pt>
                <c:pt idx="60">
                  <c:v>105.25</c:v>
                </c:pt>
                <c:pt idx="61">
                  <c:v>105.25</c:v>
                </c:pt>
                <c:pt idx="62">
                  <c:v>105.25</c:v>
                </c:pt>
                <c:pt idx="63">
                  <c:v>32</c:v>
                </c:pt>
                <c:pt idx="64">
                  <c:v>59</c:v>
                </c:pt>
                <c:pt idx="65">
                  <c:v>48</c:v>
                </c:pt>
                <c:pt idx="66">
                  <c:v>63.67</c:v>
                </c:pt>
                <c:pt idx="67">
                  <c:v>63.67</c:v>
                </c:pt>
                <c:pt idx="68">
                  <c:v>63.67</c:v>
                </c:pt>
                <c:pt idx="69">
                  <c:v>44</c:v>
                </c:pt>
                <c:pt idx="70">
                  <c:v>8</c:v>
                </c:pt>
                <c:pt idx="71">
                  <c:v>19</c:v>
                </c:pt>
                <c:pt idx="72">
                  <c:v>0</c:v>
                </c:pt>
                <c:pt idx="73">
                  <c:v>13.65</c:v>
                </c:pt>
                <c:pt idx="74">
                  <c:v>13.65</c:v>
                </c:pt>
                <c:pt idx="75">
                  <c:v>13.65</c:v>
                </c:pt>
                <c:pt idx="76">
                  <c:v>9</c:v>
                </c:pt>
                <c:pt idx="77">
                  <c:v>3</c:v>
                </c:pt>
                <c:pt idx="78">
                  <c:v>7</c:v>
                </c:pt>
                <c:pt idx="79">
                  <c:v>7</c:v>
                </c:pt>
                <c:pt idx="80">
                  <c:v>9.33</c:v>
                </c:pt>
                <c:pt idx="81">
                  <c:v>9.33</c:v>
                </c:pt>
                <c:pt idx="82">
                  <c:v>9.33</c:v>
                </c:pt>
                <c:pt idx="83">
                  <c:v>18</c:v>
                </c:pt>
                <c:pt idx="84">
                  <c:v>7</c:v>
                </c:pt>
                <c:pt idx="85">
                  <c:v>6</c:v>
                </c:pt>
                <c:pt idx="86">
                  <c:v>20</c:v>
                </c:pt>
                <c:pt idx="87">
                  <c:v>8.99</c:v>
                </c:pt>
                <c:pt idx="88">
                  <c:v>8.99</c:v>
                </c:pt>
                <c:pt idx="89">
                  <c:v>8.99</c:v>
                </c:pt>
                <c:pt idx="90">
                  <c:v>13</c:v>
                </c:pt>
                <c:pt idx="91">
                  <c:v>13</c:v>
                </c:pt>
                <c:pt idx="92">
                  <c:v>23</c:v>
                </c:pt>
                <c:pt idx="93">
                  <c:v>21</c:v>
                </c:pt>
                <c:pt idx="94">
                  <c:v>24.92</c:v>
                </c:pt>
                <c:pt idx="95">
                  <c:v>24.92</c:v>
                </c:pt>
                <c:pt idx="96">
                  <c:v>24.92</c:v>
                </c:pt>
                <c:pt idx="97">
                  <c:v>48</c:v>
                </c:pt>
                <c:pt idx="98">
                  <c:v>13</c:v>
                </c:pt>
                <c:pt idx="99">
                  <c:v>12</c:v>
                </c:pt>
                <c:pt idx="100">
                  <c:v>51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144</c:v>
                </c:pt>
                <c:pt idx="106">
                  <c:v>1</c:v>
                </c:pt>
                <c:pt idx="107">
                  <c:v>8</c:v>
                </c:pt>
                <c:pt idx="108">
                  <c:v>14.67</c:v>
                </c:pt>
                <c:pt idx="109">
                  <c:v>14.67</c:v>
                </c:pt>
                <c:pt idx="110">
                  <c:v>14.67</c:v>
                </c:pt>
                <c:pt idx="111">
                  <c:v>35</c:v>
                </c:pt>
                <c:pt idx="112">
                  <c:v>10</c:v>
                </c:pt>
                <c:pt idx="113">
                  <c:v>7</c:v>
                </c:pt>
                <c:pt idx="114">
                  <c:v>4</c:v>
                </c:pt>
                <c:pt idx="115">
                  <c:v>52.3</c:v>
                </c:pt>
                <c:pt idx="116">
                  <c:v>52.3</c:v>
                </c:pt>
                <c:pt idx="117">
                  <c:v>52.3</c:v>
                </c:pt>
                <c:pt idx="118">
                  <c:v>14</c:v>
                </c:pt>
                <c:pt idx="119">
                  <c:v>19</c:v>
                </c:pt>
                <c:pt idx="120">
                  <c:v>13</c:v>
                </c:pt>
                <c:pt idx="121">
                  <c:v>8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03168"/>
        <c:axId val="152118016"/>
      </c:lineChart>
      <c:dateAx>
        <c:axId val="152103168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1801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11801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0316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960044395116536"/>
          <c:y val="6.362153344208811E-2"/>
          <c:w val="0.29633740288568688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Oak</a:t>
            </a:r>
            <a:r>
              <a:rPr baseline="0"/>
              <a:t> Grove Park</a:t>
            </a:r>
            <a:r>
              <a:t>Trap (#7) vs. City Trap Average</a:t>
            </a:r>
          </a:p>
        </c:rich>
      </c:tx>
      <c:layout>
        <c:manualLayout>
          <c:xMode val="edge"/>
          <c:yMode val="edge"/>
          <c:x val="0.3052164261931187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44"/>
        </c:manualLayout>
      </c:layout>
      <c:lineChart>
        <c:grouping val="standard"/>
        <c:varyColors val="0"/>
        <c:ser>
          <c:idx val="0"/>
          <c:order val="0"/>
          <c:tx>
            <c:v>Trap 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7'!$A$9:$A$132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7'!$T$9:$T$132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6.3999999999999995</c:v>
                </c:pt>
                <c:pt idx="16">
                  <c:v>6.3999999999999995</c:v>
                </c:pt>
                <c:pt idx="17">
                  <c:v>6.3999999999999995</c:v>
                </c:pt>
                <c:pt idx="18">
                  <c:v>6.3999999999999995</c:v>
                </c:pt>
                <c:pt idx="19">
                  <c:v>6.3999999999999995</c:v>
                </c:pt>
                <c:pt idx="20">
                  <c:v>8</c:v>
                </c:pt>
                <c:pt idx="21">
                  <c:v>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8</c:v>
                </c:pt>
                <c:pt idx="31">
                  <c:v>5.67</c:v>
                </c:pt>
                <c:pt idx="32">
                  <c:v>5.67</c:v>
                </c:pt>
                <c:pt idx="33">
                  <c:v>5.67</c:v>
                </c:pt>
                <c:pt idx="34">
                  <c:v>12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0</c:v>
                </c:pt>
                <c:pt idx="45">
                  <c:v>9.66</c:v>
                </c:pt>
                <c:pt idx="46">
                  <c:v>9.66</c:v>
                </c:pt>
                <c:pt idx="47">
                  <c:v>9.66</c:v>
                </c:pt>
                <c:pt idx="48">
                  <c:v>0</c:v>
                </c:pt>
                <c:pt idx="49">
                  <c:v>52</c:v>
                </c:pt>
                <c:pt idx="50">
                  <c:v>8</c:v>
                </c:pt>
                <c:pt idx="51">
                  <c:v>0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6</c:v>
                </c:pt>
                <c:pt idx="56">
                  <c:v>21</c:v>
                </c:pt>
                <c:pt idx="57">
                  <c:v>15</c:v>
                </c:pt>
                <c:pt idx="58">
                  <c:v>27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1</c:v>
                </c:pt>
                <c:pt idx="64">
                  <c:v>6</c:v>
                </c:pt>
                <c:pt idx="65">
                  <c:v>3</c:v>
                </c:pt>
                <c:pt idx="66">
                  <c:v>4.67</c:v>
                </c:pt>
                <c:pt idx="67">
                  <c:v>4.67</c:v>
                </c:pt>
                <c:pt idx="68">
                  <c:v>4.67</c:v>
                </c:pt>
                <c:pt idx="69">
                  <c:v>11</c:v>
                </c:pt>
                <c:pt idx="70">
                  <c:v>7</c:v>
                </c:pt>
                <c:pt idx="71">
                  <c:v>2</c:v>
                </c:pt>
                <c:pt idx="72">
                  <c:v>12</c:v>
                </c:pt>
                <c:pt idx="73">
                  <c:v>8.32</c:v>
                </c:pt>
                <c:pt idx="74">
                  <c:v>8.32</c:v>
                </c:pt>
                <c:pt idx="75">
                  <c:v>8.32</c:v>
                </c:pt>
                <c:pt idx="76">
                  <c:v>9</c:v>
                </c:pt>
                <c:pt idx="77">
                  <c:v>7</c:v>
                </c:pt>
                <c:pt idx="78">
                  <c:v>6</c:v>
                </c:pt>
                <c:pt idx="79">
                  <c:v>0</c:v>
                </c:pt>
                <c:pt idx="80">
                  <c:v>6.66</c:v>
                </c:pt>
                <c:pt idx="81">
                  <c:v>6.66</c:v>
                </c:pt>
                <c:pt idx="82">
                  <c:v>6.66</c:v>
                </c:pt>
                <c:pt idx="83">
                  <c:v>12</c:v>
                </c:pt>
                <c:pt idx="84">
                  <c:v>2</c:v>
                </c:pt>
                <c:pt idx="85">
                  <c:v>4</c:v>
                </c:pt>
                <c:pt idx="86">
                  <c:v>4</c:v>
                </c:pt>
                <c:pt idx="87">
                  <c:v>4.32</c:v>
                </c:pt>
                <c:pt idx="88">
                  <c:v>4.32</c:v>
                </c:pt>
                <c:pt idx="89">
                  <c:v>4.32</c:v>
                </c:pt>
                <c:pt idx="90">
                  <c:v>6</c:v>
                </c:pt>
                <c:pt idx="91">
                  <c:v>7</c:v>
                </c:pt>
                <c:pt idx="92">
                  <c:v>2</c:v>
                </c:pt>
                <c:pt idx="93">
                  <c:v>2</c:v>
                </c:pt>
                <c:pt idx="94">
                  <c:v>5.99</c:v>
                </c:pt>
                <c:pt idx="95">
                  <c:v>5.99</c:v>
                </c:pt>
                <c:pt idx="96">
                  <c:v>5.99</c:v>
                </c:pt>
                <c:pt idx="97">
                  <c:v>24</c:v>
                </c:pt>
                <c:pt idx="98">
                  <c:v>34</c:v>
                </c:pt>
                <c:pt idx="99">
                  <c:v>8</c:v>
                </c:pt>
                <c:pt idx="100">
                  <c:v>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8</c:v>
                </c:pt>
                <c:pt idx="106">
                  <c:v>4</c:v>
                </c:pt>
                <c:pt idx="107">
                  <c:v>34</c:v>
                </c:pt>
                <c:pt idx="108">
                  <c:v>13.67</c:v>
                </c:pt>
                <c:pt idx="109">
                  <c:v>13.67</c:v>
                </c:pt>
                <c:pt idx="110">
                  <c:v>13.67</c:v>
                </c:pt>
                <c:pt idx="111">
                  <c:v>3</c:v>
                </c:pt>
                <c:pt idx="112">
                  <c:v>9</c:v>
                </c:pt>
                <c:pt idx="113">
                  <c:v>2</c:v>
                </c:pt>
                <c:pt idx="114">
                  <c:v>4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5</c:v>
                </c:pt>
                <c:pt idx="119">
                  <c:v>6</c:v>
                </c:pt>
                <c:pt idx="120">
                  <c:v>6</c:v>
                </c:pt>
                <c:pt idx="121">
                  <c:v>1</c:v>
                </c:pt>
                <c:pt idx="122">
                  <c:v>8</c:v>
                </c:pt>
                <c:pt idx="123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51552"/>
        <c:axId val="152154112"/>
      </c:lineChart>
      <c:dateAx>
        <c:axId val="152151552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541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1541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5155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183129855715872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279 Prairiewood Dr. SW Trap (# 8) vs. City Trap Average</a:t>
            </a:r>
          </a:p>
        </c:rich>
      </c:tx>
      <c:layout>
        <c:manualLayout>
          <c:xMode val="edge"/>
          <c:yMode val="edge"/>
          <c:x val="0.2630410654827967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44"/>
        </c:manualLayout>
      </c:layout>
      <c:lineChart>
        <c:grouping val="standard"/>
        <c:varyColors val="0"/>
        <c:ser>
          <c:idx val="0"/>
          <c:order val="0"/>
          <c:tx>
            <c:v>Trap 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8'!$A$9:$A$132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8'!$T$9:$T$132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9</c:v>
                </c:pt>
                <c:pt idx="22">
                  <c:v>4</c:v>
                </c:pt>
                <c:pt idx="23">
                  <c:v>11</c:v>
                </c:pt>
                <c:pt idx="24">
                  <c:v>14.2</c:v>
                </c:pt>
                <c:pt idx="25">
                  <c:v>14.2</c:v>
                </c:pt>
                <c:pt idx="26">
                  <c:v>14.2</c:v>
                </c:pt>
                <c:pt idx="27">
                  <c:v>14.2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4.66</c:v>
                </c:pt>
                <c:pt idx="32">
                  <c:v>4.66</c:v>
                </c:pt>
                <c:pt idx="33">
                  <c:v>4.66</c:v>
                </c:pt>
                <c:pt idx="34">
                  <c:v>22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5.99</c:v>
                </c:pt>
                <c:pt idx="39">
                  <c:v>5.99</c:v>
                </c:pt>
                <c:pt idx="40">
                  <c:v>5.99</c:v>
                </c:pt>
                <c:pt idx="41">
                  <c:v>31</c:v>
                </c:pt>
                <c:pt idx="42">
                  <c:v>12</c:v>
                </c:pt>
                <c:pt idx="43">
                  <c:v>22</c:v>
                </c:pt>
                <c:pt idx="44">
                  <c:v>6</c:v>
                </c:pt>
                <c:pt idx="45">
                  <c:v>13.99</c:v>
                </c:pt>
                <c:pt idx="46">
                  <c:v>13.99</c:v>
                </c:pt>
                <c:pt idx="47">
                  <c:v>13.99</c:v>
                </c:pt>
                <c:pt idx="48">
                  <c:v>9</c:v>
                </c:pt>
                <c:pt idx="49">
                  <c:v>24</c:v>
                </c:pt>
                <c:pt idx="50">
                  <c:v>16</c:v>
                </c:pt>
                <c:pt idx="51">
                  <c:v>14</c:v>
                </c:pt>
                <c:pt idx="52">
                  <c:v>10.66</c:v>
                </c:pt>
                <c:pt idx="53">
                  <c:v>10.66</c:v>
                </c:pt>
                <c:pt idx="54">
                  <c:v>10.66</c:v>
                </c:pt>
                <c:pt idx="55">
                  <c:v>10</c:v>
                </c:pt>
                <c:pt idx="56">
                  <c:v>19</c:v>
                </c:pt>
                <c:pt idx="57">
                  <c:v>20</c:v>
                </c:pt>
                <c:pt idx="58">
                  <c:v>13</c:v>
                </c:pt>
                <c:pt idx="59">
                  <c:v>14.5</c:v>
                </c:pt>
                <c:pt idx="60">
                  <c:v>14.5</c:v>
                </c:pt>
                <c:pt idx="61">
                  <c:v>14.5</c:v>
                </c:pt>
                <c:pt idx="62">
                  <c:v>14.5</c:v>
                </c:pt>
                <c:pt idx="63">
                  <c:v>15</c:v>
                </c:pt>
                <c:pt idx="64">
                  <c:v>19</c:v>
                </c:pt>
                <c:pt idx="65">
                  <c:v>8</c:v>
                </c:pt>
                <c:pt idx="66">
                  <c:v>7.33</c:v>
                </c:pt>
                <c:pt idx="67">
                  <c:v>7.33</c:v>
                </c:pt>
                <c:pt idx="68">
                  <c:v>7.33</c:v>
                </c:pt>
                <c:pt idx="69">
                  <c:v>1</c:v>
                </c:pt>
                <c:pt idx="70">
                  <c:v>7</c:v>
                </c:pt>
                <c:pt idx="71">
                  <c:v>4</c:v>
                </c:pt>
                <c:pt idx="72">
                  <c:v>15</c:v>
                </c:pt>
                <c:pt idx="73">
                  <c:v>6.99</c:v>
                </c:pt>
                <c:pt idx="74">
                  <c:v>6.99</c:v>
                </c:pt>
                <c:pt idx="75">
                  <c:v>6.99</c:v>
                </c:pt>
                <c:pt idx="76">
                  <c:v>20</c:v>
                </c:pt>
                <c:pt idx="77">
                  <c:v>11</c:v>
                </c:pt>
                <c:pt idx="78">
                  <c:v>14</c:v>
                </c:pt>
                <c:pt idx="79">
                  <c:v>1</c:v>
                </c:pt>
                <c:pt idx="80">
                  <c:v>3.66</c:v>
                </c:pt>
                <c:pt idx="81">
                  <c:v>3.66</c:v>
                </c:pt>
                <c:pt idx="82">
                  <c:v>3.66</c:v>
                </c:pt>
                <c:pt idx="83">
                  <c:v>12</c:v>
                </c:pt>
                <c:pt idx="84">
                  <c:v>5</c:v>
                </c:pt>
                <c:pt idx="85">
                  <c:v>8</c:v>
                </c:pt>
                <c:pt idx="86">
                  <c:v>4</c:v>
                </c:pt>
                <c:pt idx="87">
                  <c:v>9.98</c:v>
                </c:pt>
                <c:pt idx="88">
                  <c:v>9.98</c:v>
                </c:pt>
                <c:pt idx="89">
                  <c:v>9.98</c:v>
                </c:pt>
                <c:pt idx="90">
                  <c:v>16</c:v>
                </c:pt>
                <c:pt idx="91">
                  <c:v>17</c:v>
                </c:pt>
                <c:pt idx="92">
                  <c:v>5</c:v>
                </c:pt>
                <c:pt idx="93">
                  <c:v>18</c:v>
                </c:pt>
                <c:pt idx="94">
                  <c:v>15.26</c:v>
                </c:pt>
                <c:pt idx="95">
                  <c:v>15.26</c:v>
                </c:pt>
                <c:pt idx="96">
                  <c:v>15.26</c:v>
                </c:pt>
                <c:pt idx="97">
                  <c:v>24</c:v>
                </c:pt>
                <c:pt idx="98">
                  <c:v>14</c:v>
                </c:pt>
                <c:pt idx="99">
                  <c:v>12</c:v>
                </c:pt>
                <c:pt idx="100">
                  <c:v>6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11</c:v>
                </c:pt>
                <c:pt idx="106">
                  <c:v>5</c:v>
                </c:pt>
                <c:pt idx="107">
                  <c:v>1</c:v>
                </c:pt>
                <c:pt idx="108">
                  <c:v>6.66</c:v>
                </c:pt>
                <c:pt idx="109">
                  <c:v>6.66</c:v>
                </c:pt>
                <c:pt idx="110">
                  <c:v>6.66</c:v>
                </c:pt>
                <c:pt idx="111">
                  <c:v>9</c:v>
                </c:pt>
                <c:pt idx="112">
                  <c:v>6</c:v>
                </c:pt>
                <c:pt idx="113">
                  <c:v>3</c:v>
                </c:pt>
                <c:pt idx="114">
                  <c:v>4</c:v>
                </c:pt>
                <c:pt idx="115">
                  <c:v>17.990000000000002</c:v>
                </c:pt>
                <c:pt idx="116">
                  <c:v>17.990000000000002</c:v>
                </c:pt>
                <c:pt idx="117">
                  <c:v>17.990000000000002</c:v>
                </c:pt>
                <c:pt idx="118">
                  <c:v>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0.5</c:v>
                </c:pt>
                <c:pt idx="123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8'!$A$9:$A$132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87648"/>
        <c:axId val="152189952"/>
      </c:lineChart>
      <c:dateAx>
        <c:axId val="152187648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899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18995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8764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691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1741 49th Street South Trap (#9) vs. City Trap Average</a:t>
            </a:r>
          </a:p>
        </c:rich>
      </c:tx>
      <c:layout>
        <c:manualLayout>
          <c:xMode val="edge"/>
          <c:yMode val="edge"/>
          <c:x val="0.2641509433962264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44"/>
        </c:manualLayout>
      </c:layout>
      <c:lineChart>
        <c:grouping val="standard"/>
        <c:varyColors val="0"/>
        <c:ser>
          <c:idx val="0"/>
          <c:order val="0"/>
          <c:tx>
            <c:v>Trap 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9'!$A$9:$A$132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9'!$T$9:$T$132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12</c:v>
                </c:pt>
                <c:pt idx="21">
                  <c:v>9</c:v>
                </c:pt>
                <c:pt idx="22">
                  <c:v>13</c:v>
                </c:pt>
                <c:pt idx="23">
                  <c:v>2</c:v>
                </c:pt>
                <c:pt idx="24">
                  <c:v>10.75</c:v>
                </c:pt>
                <c:pt idx="25">
                  <c:v>10.75</c:v>
                </c:pt>
                <c:pt idx="26">
                  <c:v>10.75</c:v>
                </c:pt>
                <c:pt idx="27">
                  <c:v>10.75</c:v>
                </c:pt>
                <c:pt idx="28">
                  <c:v>0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20</c:v>
                </c:pt>
                <c:pt idx="35">
                  <c:v>4</c:v>
                </c:pt>
                <c:pt idx="36">
                  <c:v>3</c:v>
                </c:pt>
                <c:pt idx="37">
                  <c:v>13</c:v>
                </c:pt>
                <c:pt idx="38">
                  <c:v>21.99</c:v>
                </c:pt>
                <c:pt idx="39">
                  <c:v>21.99</c:v>
                </c:pt>
                <c:pt idx="40">
                  <c:v>21.99</c:v>
                </c:pt>
                <c:pt idx="41">
                  <c:v>55</c:v>
                </c:pt>
                <c:pt idx="42">
                  <c:v>0</c:v>
                </c:pt>
                <c:pt idx="43">
                  <c:v>88</c:v>
                </c:pt>
                <c:pt idx="44">
                  <c:v>5</c:v>
                </c:pt>
                <c:pt idx="45">
                  <c:v>36.659999999999997</c:v>
                </c:pt>
                <c:pt idx="46">
                  <c:v>0</c:v>
                </c:pt>
                <c:pt idx="47">
                  <c:v>36.659999999999997</c:v>
                </c:pt>
                <c:pt idx="48">
                  <c:v>31</c:v>
                </c:pt>
                <c:pt idx="49">
                  <c:v>39</c:v>
                </c:pt>
                <c:pt idx="50">
                  <c:v>24</c:v>
                </c:pt>
                <c:pt idx="51">
                  <c:v>22</c:v>
                </c:pt>
                <c:pt idx="52">
                  <c:v>22.59</c:v>
                </c:pt>
                <c:pt idx="53">
                  <c:v>22.59</c:v>
                </c:pt>
                <c:pt idx="54">
                  <c:v>22.59</c:v>
                </c:pt>
                <c:pt idx="55">
                  <c:v>3</c:v>
                </c:pt>
                <c:pt idx="56">
                  <c:v>44</c:v>
                </c:pt>
                <c:pt idx="57">
                  <c:v>16</c:v>
                </c:pt>
                <c:pt idx="58">
                  <c:v>22</c:v>
                </c:pt>
                <c:pt idx="59">
                  <c:v>25.25</c:v>
                </c:pt>
                <c:pt idx="60">
                  <c:v>25.25</c:v>
                </c:pt>
                <c:pt idx="61">
                  <c:v>25.25</c:v>
                </c:pt>
                <c:pt idx="62">
                  <c:v>25.25</c:v>
                </c:pt>
                <c:pt idx="63">
                  <c:v>25</c:v>
                </c:pt>
                <c:pt idx="64">
                  <c:v>13</c:v>
                </c:pt>
                <c:pt idx="65">
                  <c:v>22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18</c:v>
                </c:pt>
                <c:pt idx="70">
                  <c:v>1</c:v>
                </c:pt>
                <c:pt idx="71">
                  <c:v>8</c:v>
                </c:pt>
                <c:pt idx="72">
                  <c:v>17</c:v>
                </c:pt>
                <c:pt idx="73">
                  <c:v>18.980000000000004</c:v>
                </c:pt>
                <c:pt idx="74">
                  <c:v>18.980000000000004</c:v>
                </c:pt>
                <c:pt idx="75">
                  <c:v>18.980000000000004</c:v>
                </c:pt>
                <c:pt idx="76">
                  <c:v>26</c:v>
                </c:pt>
                <c:pt idx="77">
                  <c:v>33</c:v>
                </c:pt>
                <c:pt idx="78">
                  <c:v>22</c:v>
                </c:pt>
                <c:pt idx="79">
                  <c:v>4</c:v>
                </c:pt>
                <c:pt idx="80">
                  <c:v>6.65</c:v>
                </c:pt>
                <c:pt idx="81">
                  <c:v>6.65</c:v>
                </c:pt>
                <c:pt idx="82">
                  <c:v>6.65</c:v>
                </c:pt>
                <c:pt idx="83">
                  <c:v>19</c:v>
                </c:pt>
                <c:pt idx="84">
                  <c:v>0</c:v>
                </c:pt>
                <c:pt idx="85">
                  <c:v>15</c:v>
                </c:pt>
                <c:pt idx="86">
                  <c:v>9</c:v>
                </c:pt>
                <c:pt idx="87">
                  <c:v>21.259999999999998</c:v>
                </c:pt>
                <c:pt idx="88">
                  <c:v>21.259999999999998</c:v>
                </c:pt>
                <c:pt idx="89">
                  <c:v>21.259999999999998</c:v>
                </c:pt>
                <c:pt idx="90">
                  <c:v>67</c:v>
                </c:pt>
                <c:pt idx="91">
                  <c:v>40</c:v>
                </c:pt>
                <c:pt idx="92">
                  <c:v>16</c:v>
                </c:pt>
                <c:pt idx="93">
                  <c:v>34</c:v>
                </c:pt>
                <c:pt idx="94">
                  <c:v>70.909999999999982</c:v>
                </c:pt>
                <c:pt idx="95">
                  <c:v>70.909999999999982</c:v>
                </c:pt>
                <c:pt idx="96">
                  <c:v>70.909999999999982</c:v>
                </c:pt>
                <c:pt idx="97">
                  <c:v>61</c:v>
                </c:pt>
                <c:pt idx="98">
                  <c:v>27</c:v>
                </c:pt>
                <c:pt idx="99">
                  <c:v>30</c:v>
                </c:pt>
                <c:pt idx="100">
                  <c:v>4</c:v>
                </c:pt>
                <c:pt idx="101">
                  <c:v>19.5</c:v>
                </c:pt>
                <c:pt idx="102">
                  <c:v>19.5</c:v>
                </c:pt>
                <c:pt idx="103">
                  <c:v>19.5</c:v>
                </c:pt>
                <c:pt idx="104">
                  <c:v>19.5</c:v>
                </c:pt>
                <c:pt idx="105">
                  <c:v>15</c:v>
                </c:pt>
                <c:pt idx="106">
                  <c:v>16</c:v>
                </c:pt>
                <c:pt idx="107">
                  <c:v>27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91</c:v>
                </c:pt>
                <c:pt idx="112">
                  <c:v>34</c:v>
                </c:pt>
                <c:pt idx="113">
                  <c:v>13</c:v>
                </c:pt>
                <c:pt idx="114">
                  <c:v>4</c:v>
                </c:pt>
                <c:pt idx="115">
                  <c:v>39.919999999999995</c:v>
                </c:pt>
                <c:pt idx="116">
                  <c:v>39.919999999999995</c:v>
                </c:pt>
                <c:pt idx="117">
                  <c:v>39.919999999999995</c:v>
                </c:pt>
                <c:pt idx="118">
                  <c:v>24</c:v>
                </c:pt>
                <c:pt idx="119">
                  <c:v>69</c:v>
                </c:pt>
                <c:pt idx="120">
                  <c:v>32</c:v>
                </c:pt>
                <c:pt idx="121">
                  <c:v>3</c:v>
                </c:pt>
                <c:pt idx="122">
                  <c:v>6.5</c:v>
                </c:pt>
                <c:pt idx="123">
                  <c:v>6.5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48320"/>
        <c:axId val="152250624"/>
      </c:lineChart>
      <c:dateAx>
        <c:axId val="152248320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5062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25062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4832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495"/>
          <c:y val="9.2985318107667747E-2"/>
          <c:w val="0.296337402885687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1313 16 1/2 Street South Trap (#10) vs. City Trap Average</a:t>
            </a:r>
          </a:p>
        </c:rich>
      </c:tx>
      <c:layout>
        <c:manualLayout>
          <c:xMode val="edge"/>
          <c:yMode val="edge"/>
          <c:x val="0.2586015538290788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44"/>
        </c:manualLayout>
      </c:layout>
      <c:lineChart>
        <c:grouping val="standard"/>
        <c:varyColors val="0"/>
        <c:ser>
          <c:idx val="0"/>
          <c:order val="0"/>
          <c:tx>
            <c:v>Trap 10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10'!$A$9:$A$132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10'!$T$9:$T$132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0</c:v>
                </c:pt>
                <c:pt idx="30">
                  <c:v>0</c:v>
                </c:pt>
                <c:pt idx="31">
                  <c:v>0.67</c:v>
                </c:pt>
                <c:pt idx="32">
                  <c:v>0.67</c:v>
                </c:pt>
                <c:pt idx="33">
                  <c:v>0.67</c:v>
                </c:pt>
                <c:pt idx="34">
                  <c:v>9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4.32</c:v>
                </c:pt>
                <c:pt idx="39">
                  <c:v>4.32</c:v>
                </c:pt>
                <c:pt idx="40">
                  <c:v>4.32</c:v>
                </c:pt>
                <c:pt idx="41">
                  <c:v>5</c:v>
                </c:pt>
                <c:pt idx="42">
                  <c:v>5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6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3.33</c:v>
                </c:pt>
                <c:pt idx="53">
                  <c:v>3.33</c:v>
                </c:pt>
                <c:pt idx="54">
                  <c:v>3.33</c:v>
                </c:pt>
                <c:pt idx="55">
                  <c:v>1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2.75</c:v>
                </c:pt>
                <c:pt idx="60">
                  <c:v>2.75</c:v>
                </c:pt>
                <c:pt idx="61">
                  <c:v>2.75</c:v>
                </c:pt>
                <c:pt idx="62">
                  <c:v>2.75</c:v>
                </c:pt>
                <c:pt idx="63">
                  <c:v>4</c:v>
                </c:pt>
                <c:pt idx="64">
                  <c:v>0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2.65</c:v>
                </c:pt>
                <c:pt idx="74">
                  <c:v>2.65</c:v>
                </c:pt>
                <c:pt idx="75">
                  <c:v>2.65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1.6600000000000001</c:v>
                </c:pt>
                <c:pt idx="81">
                  <c:v>1.6600000000000001</c:v>
                </c:pt>
                <c:pt idx="82">
                  <c:v>1.6600000000000001</c:v>
                </c:pt>
                <c:pt idx="83">
                  <c:v>2</c:v>
                </c:pt>
                <c:pt idx="84">
                  <c:v>4</c:v>
                </c:pt>
                <c:pt idx="85">
                  <c:v>0</c:v>
                </c:pt>
                <c:pt idx="86">
                  <c:v>1</c:v>
                </c:pt>
                <c:pt idx="87">
                  <c:v>2.33</c:v>
                </c:pt>
                <c:pt idx="88">
                  <c:v>2.33</c:v>
                </c:pt>
                <c:pt idx="89">
                  <c:v>2.33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2.99</c:v>
                </c:pt>
                <c:pt idx="95">
                  <c:v>2.99</c:v>
                </c:pt>
                <c:pt idx="96">
                  <c:v>2.99</c:v>
                </c:pt>
                <c:pt idx="97">
                  <c:v>13</c:v>
                </c:pt>
                <c:pt idx="98">
                  <c:v>0</c:v>
                </c:pt>
                <c:pt idx="99">
                  <c:v>3</c:v>
                </c:pt>
                <c:pt idx="100">
                  <c:v>2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11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2</c:v>
                </c:pt>
                <c:pt idx="112">
                  <c:v>3</c:v>
                </c:pt>
                <c:pt idx="113">
                  <c:v>0</c:v>
                </c:pt>
                <c:pt idx="114">
                  <c:v>0</c:v>
                </c:pt>
                <c:pt idx="115">
                  <c:v>2.3199999999999998</c:v>
                </c:pt>
                <c:pt idx="116">
                  <c:v>2.3199999999999998</c:v>
                </c:pt>
                <c:pt idx="117">
                  <c:v>2.3199999999999998</c:v>
                </c:pt>
                <c:pt idx="118">
                  <c:v>2</c:v>
                </c:pt>
                <c:pt idx="119">
                  <c:v>7</c:v>
                </c:pt>
                <c:pt idx="120">
                  <c:v>1</c:v>
                </c:pt>
                <c:pt idx="121">
                  <c:v>2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84160"/>
        <c:axId val="152290816"/>
      </c:lineChart>
      <c:dateAx>
        <c:axId val="152284160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9081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29081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8416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495"/>
          <c:y val="9.2985318107667747E-2"/>
          <c:w val="0.296337402885687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Red River Zoological Society Trap (#11) vs. City Trap Average</a:t>
            </a:r>
          </a:p>
        </c:rich>
      </c:tx>
      <c:layout>
        <c:manualLayout>
          <c:xMode val="edge"/>
          <c:yMode val="edge"/>
          <c:x val="0.23862375138734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62798400202355E-2"/>
          <c:y val="0.13817124210824988"/>
          <c:w val="0.92341842397336249"/>
          <c:h val="0.74225122349105765"/>
        </c:manualLayout>
      </c:layout>
      <c:lineChart>
        <c:grouping val="standard"/>
        <c:varyColors val="0"/>
        <c:ser>
          <c:idx val="0"/>
          <c:order val="0"/>
          <c:tx>
            <c:v>Trap 11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11'!$A$9:$A$132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11'!$T$9:$T$132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0</c:v>
                </c:pt>
                <c:pt idx="24">
                  <c:v>2.75</c:v>
                </c:pt>
                <c:pt idx="25">
                  <c:v>2.75</c:v>
                </c:pt>
                <c:pt idx="26">
                  <c:v>2.75</c:v>
                </c:pt>
                <c:pt idx="27">
                  <c:v>2.75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1.4100000000000001</c:v>
                </c:pt>
                <c:pt idx="32">
                  <c:v>1.4100000000000001</c:v>
                </c:pt>
                <c:pt idx="33">
                  <c:v>1.4100000000000001</c:v>
                </c:pt>
                <c:pt idx="34">
                  <c:v>7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28.66</c:v>
                </c:pt>
                <c:pt idx="39">
                  <c:v>28.66</c:v>
                </c:pt>
                <c:pt idx="40">
                  <c:v>28.66</c:v>
                </c:pt>
                <c:pt idx="41">
                  <c:v>19</c:v>
                </c:pt>
                <c:pt idx="42">
                  <c:v>32</c:v>
                </c:pt>
                <c:pt idx="43">
                  <c:v>0</c:v>
                </c:pt>
                <c:pt idx="44">
                  <c:v>0</c:v>
                </c:pt>
                <c:pt idx="45">
                  <c:v>30.659999999999997</c:v>
                </c:pt>
                <c:pt idx="46">
                  <c:v>30.659999999999997</c:v>
                </c:pt>
                <c:pt idx="47">
                  <c:v>30.659999999999997</c:v>
                </c:pt>
                <c:pt idx="48">
                  <c:v>79</c:v>
                </c:pt>
                <c:pt idx="49">
                  <c:v>43</c:v>
                </c:pt>
                <c:pt idx="50">
                  <c:v>12</c:v>
                </c:pt>
                <c:pt idx="51">
                  <c:v>12</c:v>
                </c:pt>
                <c:pt idx="52">
                  <c:v>13.32</c:v>
                </c:pt>
                <c:pt idx="53">
                  <c:v>13.32</c:v>
                </c:pt>
                <c:pt idx="54">
                  <c:v>13.32</c:v>
                </c:pt>
                <c:pt idx="55">
                  <c:v>4</c:v>
                </c:pt>
                <c:pt idx="56">
                  <c:v>15</c:v>
                </c:pt>
                <c:pt idx="57">
                  <c:v>8</c:v>
                </c:pt>
                <c:pt idx="58">
                  <c:v>5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3</c:v>
                </c:pt>
                <c:pt idx="64">
                  <c:v>1</c:v>
                </c:pt>
                <c:pt idx="65">
                  <c:v>7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7</c:v>
                </c:pt>
                <c:pt idx="73">
                  <c:v>8.98</c:v>
                </c:pt>
                <c:pt idx="74">
                  <c:v>8.98</c:v>
                </c:pt>
                <c:pt idx="75">
                  <c:v>8.98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  <c:pt idx="79">
                  <c:v>2</c:v>
                </c:pt>
                <c:pt idx="80">
                  <c:v>2.3199999999999998</c:v>
                </c:pt>
                <c:pt idx="81">
                  <c:v>2.3199999999999998</c:v>
                </c:pt>
                <c:pt idx="82">
                  <c:v>2.3199999999999998</c:v>
                </c:pt>
                <c:pt idx="83">
                  <c:v>10</c:v>
                </c:pt>
                <c:pt idx="84">
                  <c:v>18</c:v>
                </c:pt>
                <c:pt idx="85">
                  <c:v>10</c:v>
                </c:pt>
                <c:pt idx="86">
                  <c:v>7</c:v>
                </c:pt>
                <c:pt idx="87">
                  <c:v>7.99</c:v>
                </c:pt>
                <c:pt idx="88">
                  <c:v>7.99</c:v>
                </c:pt>
                <c:pt idx="89">
                  <c:v>7.99</c:v>
                </c:pt>
                <c:pt idx="90">
                  <c:v>8</c:v>
                </c:pt>
                <c:pt idx="91">
                  <c:v>18</c:v>
                </c:pt>
                <c:pt idx="92">
                  <c:v>0</c:v>
                </c:pt>
                <c:pt idx="93">
                  <c:v>0</c:v>
                </c:pt>
                <c:pt idx="94">
                  <c:v>21.99</c:v>
                </c:pt>
                <c:pt idx="95">
                  <c:v>21.99</c:v>
                </c:pt>
                <c:pt idx="96">
                  <c:v>21.99</c:v>
                </c:pt>
                <c:pt idx="97">
                  <c:v>26</c:v>
                </c:pt>
                <c:pt idx="98">
                  <c:v>15</c:v>
                </c:pt>
                <c:pt idx="99">
                  <c:v>11</c:v>
                </c:pt>
                <c:pt idx="100">
                  <c:v>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12</c:v>
                </c:pt>
                <c:pt idx="108">
                  <c:v>7.66</c:v>
                </c:pt>
                <c:pt idx="109">
                  <c:v>7.66</c:v>
                </c:pt>
                <c:pt idx="110">
                  <c:v>7.66</c:v>
                </c:pt>
                <c:pt idx="111">
                  <c:v>28</c:v>
                </c:pt>
                <c:pt idx="112">
                  <c:v>37</c:v>
                </c:pt>
                <c:pt idx="113">
                  <c:v>12</c:v>
                </c:pt>
                <c:pt idx="114">
                  <c:v>20</c:v>
                </c:pt>
                <c:pt idx="115">
                  <c:v>55.26</c:v>
                </c:pt>
                <c:pt idx="116">
                  <c:v>55.26</c:v>
                </c:pt>
                <c:pt idx="117">
                  <c:v>55.26</c:v>
                </c:pt>
                <c:pt idx="118">
                  <c:v>25</c:v>
                </c:pt>
                <c:pt idx="119">
                  <c:v>43</c:v>
                </c:pt>
                <c:pt idx="120">
                  <c:v>16</c:v>
                </c:pt>
                <c:pt idx="121">
                  <c:v>8</c:v>
                </c:pt>
                <c:pt idx="122">
                  <c:v>2.5</c:v>
                </c:pt>
                <c:pt idx="123">
                  <c:v>2.5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779008"/>
        <c:axId val="152802048"/>
      </c:lineChart>
      <c:dateAx>
        <c:axId val="152779008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80204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80204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90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5252854812398134E-2"/>
          <c:w val="0.29633740288568688"/>
          <c:h val="3.915171288744193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1812 25 1/2 Ave. S Trap (#12) vs. City Trap Average</a:t>
            </a:r>
          </a:p>
        </c:rich>
      </c:tx>
      <c:layout>
        <c:manualLayout>
          <c:xMode val="edge"/>
          <c:yMode val="edge"/>
          <c:x val="0.2841287458379978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44"/>
        </c:manualLayout>
      </c:layout>
      <c:lineChart>
        <c:grouping val="standard"/>
        <c:varyColors val="0"/>
        <c:ser>
          <c:idx val="0"/>
          <c:order val="0"/>
          <c:tx>
            <c:v>Trap 12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12'!$A$9:$A$132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12'!$T$9:$T$132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48</c:v>
                </c:pt>
                <c:pt idx="21">
                  <c:v>5</c:v>
                </c:pt>
                <c:pt idx="22">
                  <c:v>17</c:v>
                </c:pt>
                <c:pt idx="23">
                  <c:v>20</c:v>
                </c:pt>
                <c:pt idx="24">
                  <c:v>18.75</c:v>
                </c:pt>
                <c:pt idx="25">
                  <c:v>18.75</c:v>
                </c:pt>
                <c:pt idx="26">
                  <c:v>18.75</c:v>
                </c:pt>
                <c:pt idx="27">
                  <c:v>18.75</c:v>
                </c:pt>
                <c:pt idx="28">
                  <c:v>0</c:v>
                </c:pt>
                <c:pt idx="29">
                  <c:v>5</c:v>
                </c:pt>
                <c:pt idx="30">
                  <c:v>7</c:v>
                </c:pt>
                <c:pt idx="31">
                  <c:v>10.99</c:v>
                </c:pt>
                <c:pt idx="32">
                  <c:v>10.99</c:v>
                </c:pt>
                <c:pt idx="33">
                  <c:v>10.99</c:v>
                </c:pt>
                <c:pt idx="34">
                  <c:v>78</c:v>
                </c:pt>
                <c:pt idx="35">
                  <c:v>16</c:v>
                </c:pt>
                <c:pt idx="36">
                  <c:v>10</c:v>
                </c:pt>
                <c:pt idx="37">
                  <c:v>3</c:v>
                </c:pt>
                <c:pt idx="38">
                  <c:v>29.319999999999997</c:v>
                </c:pt>
                <c:pt idx="39">
                  <c:v>29.319999999999997</c:v>
                </c:pt>
                <c:pt idx="40">
                  <c:v>29.319999999999997</c:v>
                </c:pt>
                <c:pt idx="41">
                  <c:v>155</c:v>
                </c:pt>
                <c:pt idx="42">
                  <c:v>27</c:v>
                </c:pt>
                <c:pt idx="43">
                  <c:v>0</c:v>
                </c:pt>
                <c:pt idx="44">
                  <c:v>19</c:v>
                </c:pt>
                <c:pt idx="45">
                  <c:v>65.66</c:v>
                </c:pt>
                <c:pt idx="46">
                  <c:v>65.66</c:v>
                </c:pt>
                <c:pt idx="47">
                  <c:v>65.66</c:v>
                </c:pt>
                <c:pt idx="48">
                  <c:v>66</c:v>
                </c:pt>
                <c:pt idx="49">
                  <c:v>130</c:v>
                </c:pt>
                <c:pt idx="50">
                  <c:v>64</c:v>
                </c:pt>
                <c:pt idx="51">
                  <c:v>69</c:v>
                </c:pt>
                <c:pt idx="52">
                  <c:v>51.989999999999995</c:v>
                </c:pt>
                <c:pt idx="53">
                  <c:v>51.989999999999995</c:v>
                </c:pt>
                <c:pt idx="54">
                  <c:v>51.989999999999995</c:v>
                </c:pt>
                <c:pt idx="55">
                  <c:v>22</c:v>
                </c:pt>
                <c:pt idx="56">
                  <c:v>14</c:v>
                </c:pt>
                <c:pt idx="57">
                  <c:v>59</c:v>
                </c:pt>
                <c:pt idx="58">
                  <c:v>62</c:v>
                </c:pt>
                <c:pt idx="59">
                  <c:v>72.5</c:v>
                </c:pt>
                <c:pt idx="60">
                  <c:v>72.5</c:v>
                </c:pt>
                <c:pt idx="61">
                  <c:v>72.5</c:v>
                </c:pt>
                <c:pt idx="62">
                  <c:v>72.5</c:v>
                </c:pt>
                <c:pt idx="63">
                  <c:v>67</c:v>
                </c:pt>
                <c:pt idx="64">
                  <c:v>39</c:v>
                </c:pt>
                <c:pt idx="65">
                  <c:v>30</c:v>
                </c:pt>
                <c:pt idx="66">
                  <c:v>34.319999999999993</c:v>
                </c:pt>
                <c:pt idx="67">
                  <c:v>34.319999999999993</c:v>
                </c:pt>
                <c:pt idx="68">
                  <c:v>34.319999999999993</c:v>
                </c:pt>
                <c:pt idx="69">
                  <c:v>34</c:v>
                </c:pt>
                <c:pt idx="70">
                  <c:v>13</c:v>
                </c:pt>
                <c:pt idx="71">
                  <c:v>21</c:v>
                </c:pt>
                <c:pt idx="72">
                  <c:v>39</c:v>
                </c:pt>
                <c:pt idx="73">
                  <c:v>45.649999999999991</c:v>
                </c:pt>
                <c:pt idx="74">
                  <c:v>45.649999999999991</c:v>
                </c:pt>
                <c:pt idx="75">
                  <c:v>45.649999999999991</c:v>
                </c:pt>
                <c:pt idx="76">
                  <c:v>55</c:v>
                </c:pt>
                <c:pt idx="77">
                  <c:v>45</c:v>
                </c:pt>
                <c:pt idx="78">
                  <c:v>41</c:v>
                </c:pt>
                <c:pt idx="79">
                  <c:v>23</c:v>
                </c:pt>
                <c:pt idx="80">
                  <c:v>15.91</c:v>
                </c:pt>
                <c:pt idx="81">
                  <c:v>15.91</c:v>
                </c:pt>
                <c:pt idx="82">
                  <c:v>15.91</c:v>
                </c:pt>
                <c:pt idx="83">
                  <c:v>69</c:v>
                </c:pt>
                <c:pt idx="84">
                  <c:v>41</c:v>
                </c:pt>
                <c:pt idx="85">
                  <c:v>40</c:v>
                </c:pt>
                <c:pt idx="86">
                  <c:v>59</c:v>
                </c:pt>
                <c:pt idx="87">
                  <c:v>51.289999999999992</c:v>
                </c:pt>
                <c:pt idx="88">
                  <c:v>51.289999999999992</c:v>
                </c:pt>
                <c:pt idx="89">
                  <c:v>51.289999999999992</c:v>
                </c:pt>
                <c:pt idx="90">
                  <c:v>35</c:v>
                </c:pt>
                <c:pt idx="91">
                  <c:v>96</c:v>
                </c:pt>
                <c:pt idx="92">
                  <c:v>55</c:v>
                </c:pt>
                <c:pt idx="93">
                  <c:v>33</c:v>
                </c:pt>
                <c:pt idx="94">
                  <c:v>115.24999999999999</c:v>
                </c:pt>
                <c:pt idx="95">
                  <c:v>115.24999999999999</c:v>
                </c:pt>
                <c:pt idx="96">
                  <c:v>115.24999999999999</c:v>
                </c:pt>
                <c:pt idx="97">
                  <c:v>142</c:v>
                </c:pt>
                <c:pt idx="98">
                  <c:v>66</c:v>
                </c:pt>
                <c:pt idx="99">
                  <c:v>87</c:v>
                </c:pt>
                <c:pt idx="100">
                  <c:v>48</c:v>
                </c:pt>
                <c:pt idx="101">
                  <c:v>19.25</c:v>
                </c:pt>
                <c:pt idx="102">
                  <c:v>19.25</c:v>
                </c:pt>
                <c:pt idx="103">
                  <c:v>19.25</c:v>
                </c:pt>
                <c:pt idx="104">
                  <c:v>19.25</c:v>
                </c:pt>
                <c:pt idx="105">
                  <c:v>79</c:v>
                </c:pt>
                <c:pt idx="106">
                  <c:v>26</c:v>
                </c:pt>
                <c:pt idx="107">
                  <c:v>40</c:v>
                </c:pt>
                <c:pt idx="108">
                  <c:v>37.33</c:v>
                </c:pt>
                <c:pt idx="109">
                  <c:v>37.33</c:v>
                </c:pt>
                <c:pt idx="110">
                  <c:v>37.33</c:v>
                </c:pt>
                <c:pt idx="111">
                  <c:v>22</c:v>
                </c:pt>
                <c:pt idx="112">
                  <c:v>24</c:v>
                </c:pt>
                <c:pt idx="113">
                  <c:v>15</c:v>
                </c:pt>
                <c:pt idx="114">
                  <c:v>21</c:v>
                </c:pt>
                <c:pt idx="115">
                  <c:v>176</c:v>
                </c:pt>
                <c:pt idx="116">
                  <c:v>176</c:v>
                </c:pt>
                <c:pt idx="117">
                  <c:v>176</c:v>
                </c:pt>
                <c:pt idx="118">
                  <c:v>30</c:v>
                </c:pt>
                <c:pt idx="119">
                  <c:v>63</c:v>
                </c:pt>
                <c:pt idx="120">
                  <c:v>17</c:v>
                </c:pt>
                <c:pt idx="121">
                  <c:v>7</c:v>
                </c:pt>
                <c:pt idx="122">
                  <c:v>3</c:v>
                </c:pt>
                <c:pt idx="123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27392"/>
        <c:axId val="152903680"/>
      </c:lineChart>
      <c:dateAx>
        <c:axId val="15282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90368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90368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82739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958934517207265"/>
          <c:y val="9.2985318107667747E-2"/>
          <c:w val="0.29633740288568688"/>
          <c:h val="3.91517128874420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Fargo</a:t>
            </a:r>
            <a:r>
              <a:rPr baseline="0"/>
              <a:t> Country Club</a:t>
            </a:r>
            <a:r>
              <a:t>Trap (#13) vs. City Trap Average</a:t>
            </a:r>
          </a:p>
        </c:rich>
      </c:tx>
      <c:layout>
        <c:manualLayout>
          <c:xMode val="edge"/>
          <c:yMode val="edge"/>
          <c:x val="0.2685904550499478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6639477977161488"/>
          <c:w val="0.88790233074361757"/>
          <c:h val="0.66394779771615065"/>
        </c:manualLayout>
      </c:layout>
      <c:lineChart>
        <c:grouping val="standard"/>
        <c:varyColors val="0"/>
        <c:ser>
          <c:idx val="0"/>
          <c:order val="0"/>
          <c:tx>
            <c:v>Trap 13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13'!$A$9:$A$151</c:f>
              <c:numCache>
                <c:formatCode>m/d;@</c:formatCode>
                <c:ptCount val="143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  <c:pt idx="124">
                  <c:v>40427</c:v>
                </c:pt>
                <c:pt idx="125">
                  <c:v>40428</c:v>
                </c:pt>
                <c:pt idx="126">
                  <c:v>40429</c:v>
                </c:pt>
                <c:pt idx="127">
                  <c:v>40430</c:v>
                </c:pt>
                <c:pt idx="128">
                  <c:v>40431</c:v>
                </c:pt>
                <c:pt idx="129">
                  <c:v>40432</c:v>
                </c:pt>
                <c:pt idx="130">
                  <c:v>40433</c:v>
                </c:pt>
                <c:pt idx="131">
                  <c:v>40434</c:v>
                </c:pt>
                <c:pt idx="132">
                  <c:v>40435</c:v>
                </c:pt>
                <c:pt idx="133">
                  <c:v>40436</c:v>
                </c:pt>
                <c:pt idx="134">
                  <c:v>40437</c:v>
                </c:pt>
                <c:pt idx="135">
                  <c:v>40438</c:v>
                </c:pt>
                <c:pt idx="136">
                  <c:v>40439</c:v>
                </c:pt>
                <c:pt idx="137">
                  <c:v>40440</c:v>
                </c:pt>
                <c:pt idx="138">
                  <c:v>40441</c:v>
                </c:pt>
                <c:pt idx="139">
                  <c:v>40442</c:v>
                </c:pt>
                <c:pt idx="140">
                  <c:v>40443</c:v>
                </c:pt>
                <c:pt idx="141">
                  <c:v>40444</c:v>
                </c:pt>
                <c:pt idx="142">
                  <c:v>40445</c:v>
                </c:pt>
              </c:numCache>
            </c:numRef>
          </c:cat>
          <c:val>
            <c:numRef>
              <c:f>'Trap 13'!$T$11:$T$150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2.4000000000000004</c:v>
                </c:pt>
                <c:pt idx="14">
                  <c:v>2.4000000000000004</c:v>
                </c:pt>
                <c:pt idx="15">
                  <c:v>2.4000000000000004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17</c:v>
                </c:pt>
                <c:pt idx="19">
                  <c:v>11</c:v>
                </c:pt>
                <c:pt idx="20">
                  <c:v>30</c:v>
                </c:pt>
                <c:pt idx="21">
                  <c:v>76</c:v>
                </c:pt>
                <c:pt idx="22">
                  <c:v>91.5</c:v>
                </c:pt>
                <c:pt idx="23">
                  <c:v>91.5</c:v>
                </c:pt>
                <c:pt idx="24">
                  <c:v>91.5</c:v>
                </c:pt>
                <c:pt idx="25">
                  <c:v>91.5</c:v>
                </c:pt>
                <c:pt idx="26">
                  <c:v>0</c:v>
                </c:pt>
                <c:pt idx="27">
                  <c:v>9</c:v>
                </c:pt>
                <c:pt idx="28">
                  <c:v>5</c:v>
                </c:pt>
                <c:pt idx="29">
                  <c:v>21.66</c:v>
                </c:pt>
                <c:pt idx="30">
                  <c:v>21.66</c:v>
                </c:pt>
                <c:pt idx="31">
                  <c:v>21.66</c:v>
                </c:pt>
                <c:pt idx="32">
                  <c:v>45</c:v>
                </c:pt>
                <c:pt idx="33">
                  <c:v>22</c:v>
                </c:pt>
                <c:pt idx="34">
                  <c:v>11</c:v>
                </c:pt>
                <c:pt idx="35">
                  <c:v>6</c:v>
                </c:pt>
                <c:pt idx="36">
                  <c:v>25.979999999999997</c:v>
                </c:pt>
                <c:pt idx="37">
                  <c:v>25.979999999999997</c:v>
                </c:pt>
                <c:pt idx="38">
                  <c:v>25.979999999999997</c:v>
                </c:pt>
                <c:pt idx="39">
                  <c:v>308</c:v>
                </c:pt>
                <c:pt idx="40">
                  <c:v>107</c:v>
                </c:pt>
                <c:pt idx="41">
                  <c:v>857</c:v>
                </c:pt>
                <c:pt idx="42">
                  <c:v>281</c:v>
                </c:pt>
                <c:pt idx="43">
                  <c:v>313.91000000000003</c:v>
                </c:pt>
                <c:pt idx="44">
                  <c:v>313.91000000000003</c:v>
                </c:pt>
                <c:pt idx="45">
                  <c:v>313.91000000000003</c:v>
                </c:pt>
                <c:pt idx="46">
                  <c:v>127</c:v>
                </c:pt>
                <c:pt idx="47">
                  <c:v>202</c:v>
                </c:pt>
                <c:pt idx="48">
                  <c:v>99</c:v>
                </c:pt>
                <c:pt idx="49">
                  <c:v>163</c:v>
                </c:pt>
                <c:pt idx="50">
                  <c:v>126.24999999999999</c:v>
                </c:pt>
                <c:pt idx="51">
                  <c:v>126.24999999999999</c:v>
                </c:pt>
                <c:pt idx="52">
                  <c:v>126.24999999999999</c:v>
                </c:pt>
                <c:pt idx="53">
                  <c:v>43</c:v>
                </c:pt>
                <c:pt idx="54">
                  <c:v>110</c:v>
                </c:pt>
                <c:pt idx="55">
                  <c:v>332</c:v>
                </c:pt>
                <c:pt idx="56">
                  <c:v>484</c:v>
                </c:pt>
                <c:pt idx="57">
                  <c:v>182.5</c:v>
                </c:pt>
                <c:pt idx="58">
                  <c:v>182.5</c:v>
                </c:pt>
                <c:pt idx="59">
                  <c:v>182.5</c:v>
                </c:pt>
                <c:pt idx="60">
                  <c:v>182.5</c:v>
                </c:pt>
                <c:pt idx="61">
                  <c:v>51</c:v>
                </c:pt>
                <c:pt idx="62">
                  <c:v>41</c:v>
                </c:pt>
                <c:pt idx="63">
                  <c:v>75</c:v>
                </c:pt>
                <c:pt idx="64">
                  <c:v>46.34</c:v>
                </c:pt>
                <c:pt idx="65">
                  <c:v>46.34</c:v>
                </c:pt>
                <c:pt idx="66">
                  <c:v>46.34</c:v>
                </c:pt>
                <c:pt idx="67">
                  <c:v>35</c:v>
                </c:pt>
                <c:pt idx="68">
                  <c:v>63</c:v>
                </c:pt>
                <c:pt idx="69">
                  <c:v>49</c:v>
                </c:pt>
                <c:pt idx="70">
                  <c:v>39</c:v>
                </c:pt>
                <c:pt idx="71">
                  <c:v>50.309999999999988</c:v>
                </c:pt>
                <c:pt idx="72">
                  <c:v>50.309999999999988</c:v>
                </c:pt>
                <c:pt idx="73">
                  <c:v>50.309999999999988</c:v>
                </c:pt>
                <c:pt idx="74">
                  <c:v>74</c:v>
                </c:pt>
                <c:pt idx="75">
                  <c:v>49</c:v>
                </c:pt>
                <c:pt idx="76">
                  <c:v>56</c:v>
                </c:pt>
                <c:pt idx="77">
                  <c:v>38</c:v>
                </c:pt>
                <c:pt idx="78">
                  <c:v>90.63</c:v>
                </c:pt>
                <c:pt idx="79">
                  <c:v>90.63</c:v>
                </c:pt>
                <c:pt idx="80">
                  <c:v>90.63</c:v>
                </c:pt>
                <c:pt idx="81">
                  <c:v>388</c:v>
                </c:pt>
                <c:pt idx="82">
                  <c:v>87</c:v>
                </c:pt>
                <c:pt idx="83">
                  <c:v>60</c:v>
                </c:pt>
                <c:pt idx="84">
                  <c:v>153</c:v>
                </c:pt>
                <c:pt idx="85">
                  <c:v>68.66</c:v>
                </c:pt>
                <c:pt idx="86">
                  <c:v>68.66</c:v>
                </c:pt>
                <c:pt idx="87">
                  <c:v>68.66</c:v>
                </c:pt>
                <c:pt idx="88">
                  <c:v>63</c:v>
                </c:pt>
                <c:pt idx="89">
                  <c:v>144</c:v>
                </c:pt>
                <c:pt idx="90">
                  <c:v>79</c:v>
                </c:pt>
                <c:pt idx="91">
                  <c:v>70</c:v>
                </c:pt>
                <c:pt idx="92">
                  <c:v>174.32000000000002</c:v>
                </c:pt>
                <c:pt idx="93">
                  <c:v>174.32000000000002</c:v>
                </c:pt>
                <c:pt idx="94">
                  <c:v>174.32000000000002</c:v>
                </c:pt>
                <c:pt idx="95">
                  <c:v>223</c:v>
                </c:pt>
                <c:pt idx="96">
                  <c:v>50</c:v>
                </c:pt>
                <c:pt idx="97">
                  <c:v>153</c:v>
                </c:pt>
                <c:pt idx="98">
                  <c:v>0</c:v>
                </c:pt>
                <c:pt idx="99">
                  <c:v>57.260000000000005</c:v>
                </c:pt>
                <c:pt idx="100">
                  <c:v>57.260000000000005</c:v>
                </c:pt>
                <c:pt idx="101">
                  <c:v>57.260000000000005</c:v>
                </c:pt>
                <c:pt idx="102">
                  <c:v>8.25</c:v>
                </c:pt>
                <c:pt idx="103">
                  <c:v>138</c:v>
                </c:pt>
                <c:pt idx="104">
                  <c:v>29</c:v>
                </c:pt>
                <c:pt idx="105">
                  <c:v>44</c:v>
                </c:pt>
                <c:pt idx="106">
                  <c:v>61.66</c:v>
                </c:pt>
                <c:pt idx="107">
                  <c:v>61.66</c:v>
                </c:pt>
                <c:pt idx="108">
                  <c:v>61.66</c:v>
                </c:pt>
                <c:pt idx="109">
                  <c:v>39</c:v>
                </c:pt>
                <c:pt idx="110">
                  <c:v>66</c:v>
                </c:pt>
                <c:pt idx="111">
                  <c:v>15</c:v>
                </c:pt>
                <c:pt idx="112">
                  <c:v>25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52</c:v>
                </c:pt>
                <c:pt idx="118">
                  <c:v>14</c:v>
                </c:pt>
                <c:pt idx="119">
                  <c:v>21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3</c:v>
                </c:pt>
                <c:pt idx="125">
                  <c:v>9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19</c:v>
                </c:pt>
                <c:pt idx="131">
                  <c:v>24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13'!$A$9:$A$151</c:f>
              <c:numCache>
                <c:formatCode>m/d;@</c:formatCode>
                <c:ptCount val="143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  <c:pt idx="124">
                  <c:v>40427</c:v>
                </c:pt>
                <c:pt idx="125">
                  <c:v>40428</c:v>
                </c:pt>
                <c:pt idx="126">
                  <c:v>40429</c:v>
                </c:pt>
                <c:pt idx="127">
                  <c:v>40430</c:v>
                </c:pt>
                <c:pt idx="128">
                  <c:v>40431</c:v>
                </c:pt>
                <c:pt idx="129">
                  <c:v>40432</c:v>
                </c:pt>
                <c:pt idx="130">
                  <c:v>40433</c:v>
                </c:pt>
                <c:pt idx="131">
                  <c:v>40434</c:v>
                </c:pt>
                <c:pt idx="132">
                  <c:v>40435</c:v>
                </c:pt>
                <c:pt idx="133">
                  <c:v>40436</c:v>
                </c:pt>
                <c:pt idx="134">
                  <c:v>40437</c:v>
                </c:pt>
                <c:pt idx="135">
                  <c:v>40438</c:v>
                </c:pt>
                <c:pt idx="136">
                  <c:v>40439</c:v>
                </c:pt>
                <c:pt idx="137">
                  <c:v>40440</c:v>
                </c:pt>
                <c:pt idx="138">
                  <c:v>40441</c:v>
                </c:pt>
                <c:pt idx="139">
                  <c:v>40442</c:v>
                </c:pt>
                <c:pt idx="140">
                  <c:v>40443</c:v>
                </c:pt>
                <c:pt idx="141">
                  <c:v>40444</c:v>
                </c:pt>
                <c:pt idx="142">
                  <c:v>40445</c:v>
                </c:pt>
              </c:numCache>
            </c:numRef>
          </c:cat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45408"/>
        <c:axId val="152947712"/>
      </c:lineChart>
      <c:dateAx>
        <c:axId val="15294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3052164261933465"/>
              <c:y val="0.94616639477977149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9477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9477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464926590538336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9454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847946725866459"/>
          <c:y val="5.8727569331158413E-2"/>
          <c:w val="0.29633740288568688"/>
          <c:h val="3.91517128874423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2202 34 1/2 Avenue South Trap (#14) vs. City Trap Average</a:t>
            </a:r>
          </a:p>
        </c:rich>
      </c:tx>
      <c:layout>
        <c:manualLayout>
          <c:xMode val="edge"/>
          <c:yMode val="edge"/>
          <c:x val="0.2508324084350721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2576966730510036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14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14'!$A$9:$A$132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14'!$T$9:$T$132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4.2</c:v>
                </c:pt>
                <c:pt idx="16">
                  <c:v>4.2</c:v>
                </c:pt>
                <c:pt idx="17">
                  <c:v>4.2</c:v>
                </c:pt>
                <c:pt idx="18">
                  <c:v>4.2</c:v>
                </c:pt>
                <c:pt idx="19">
                  <c:v>4.2</c:v>
                </c:pt>
                <c:pt idx="20">
                  <c:v>5</c:v>
                </c:pt>
                <c:pt idx="21">
                  <c:v>16</c:v>
                </c:pt>
                <c:pt idx="22">
                  <c:v>39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3</c:v>
                </c:pt>
                <c:pt idx="29">
                  <c:v>7</c:v>
                </c:pt>
                <c:pt idx="30">
                  <c:v>2</c:v>
                </c:pt>
                <c:pt idx="31">
                  <c:v>8.66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10.99</c:v>
                </c:pt>
                <c:pt idx="39">
                  <c:v>10.99</c:v>
                </c:pt>
                <c:pt idx="40">
                  <c:v>10.99</c:v>
                </c:pt>
                <c:pt idx="41">
                  <c:v>65</c:v>
                </c:pt>
                <c:pt idx="42">
                  <c:v>79</c:v>
                </c:pt>
                <c:pt idx="43">
                  <c:v>30</c:v>
                </c:pt>
                <c:pt idx="44">
                  <c:v>4</c:v>
                </c:pt>
                <c:pt idx="45">
                  <c:v>21.659999999999997</c:v>
                </c:pt>
                <c:pt idx="46">
                  <c:v>21.659999999999997</c:v>
                </c:pt>
                <c:pt idx="47">
                  <c:v>21.659999999999997</c:v>
                </c:pt>
                <c:pt idx="48">
                  <c:v>16</c:v>
                </c:pt>
                <c:pt idx="49">
                  <c:v>23</c:v>
                </c:pt>
                <c:pt idx="50">
                  <c:v>41</c:v>
                </c:pt>
                <c:pt idx="51">
                  <c:v>29</c:v>
                </c:pt>
                <c:pt idx="52">
                  <c:v>17.959999999999997</c:v>
                </c:pt>
                <c:pt idx="53">
                  <c:v>17.959999999999997</c:v>
                </c:pt>
                <c:pt idx="54">
                  <c:v>17.959999999999997</c:v>
                </c:pt>
                <c:pt idx="55">
                  <c:v>8</c:v>
                </c:pt>
                <c:pt idx="56">
                  <c:v>10</c:v>
                </c:pt>
                <c:pt idx="57">
                  <c:v>23</c:v>
                </c:pt>
                <c:pt idx="58">
                  <c:v>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32</c:v>
                </c:pt>
                <c:pt idx="64">
                  <c:v>29</c:v>
                </c:pt>
                <c:pt idx="65">
                  <c:v>31</c:v>
                </c:pt>
                <c:pt idx="66">
                  <c:v>12.33</c:v>
                </c:pt>
                <c:pt idx="67">
                  <c:v>12.33</c:v>
                </c:pt>
                <c:pt idx="68">
                  <c:v>12.33</c:v>
                </c:pt>
                <c:pt idx="69">
                  <c:v>0</c:v>
                </c:pt>
                <c:pt idx="70">
                  <c:v>4</c:v>
                </c:pt>
                <c:pt idx="71">
                  <c:v>8</c:v>
                </c:pt>
                <c:pt idx="72">
                  <c:v>24</c:v>
                </c:pt>
                <c:pt idx="73">
                  <c:v>24.31</c:v>
                </c:pt>
                <c:pt idx="74">
                  <c:v>24.31</c:v>
                </c:pt>
                <c:pt idx="75">
                  <c:v>24.31</c:v>
                </c:pt>
                <c:pt idx="76">
                  <c:v>25</c:v>
                </c:pt>
                <c:pt idx="77">
                  <c:v>43</c:v>
                </c:pt>
                <c:pt idx="78">
                  <c:v>39</c:v>
                </c:pt>
                <c:pt idx="79">
                  <c:v>3</c:v>
                </c:pt>
                <c:pt idx="80">
                  <c:v>35.619999999999997</c:v>
                </c:pt>
                <c:pt idx="81">
                  <c:v>35.619999999999997</c:v>
                </c:pt>
                <c:pt idx="82">
                  <c:v>35.619999999999997</c:v>
                </c:pt>
                <c:pt idx="83">
                  <c:v>41</c:v>
                </c:pt>
                <c:pt idx="84">
                  <c:v>1</c:v>
                </c:pt>
                <c:pt idx="85">
                  <c:v>96</c:v>
                </c:pt>
                <c:pt idx="86">
                  <c:v>28</c:v>
                </c:pt>
                <c:pt idx="87">
                  <c:v>26.98</c:v>
                </c:pt>
                <c:pt idx="88">
                  <c:v>26.98</c:v>
                </c:pt>
                <c:pt idx="89">
                  <c:v>26.98</c:v>
                </c:pt>
                <c:pt idx="90">
                  <c:v>24</c:v>
                </c:pt>
                <c:pt idx="91">
                  <c:v>37</c:v>
                </c:pt>
                <c:pt idx="92">
                  <c:v>17</c:v>
                </c:pt>
                <c:pt idx="93">
                  <c:v>49</c:v>
                </c:pt>
                <c:pt idx="94">
                  <c:v>81.259999999999991</c:v>
                </c:pt>
                <c:pt idx="95">
                  <c:v>81.259999999999991</c:v>
                </c:pt>
                <c:pt idx="96">
                  <c:v>81.259999999999991</c:v>
                </c:pt>
                <c:pt idx="97">
                  <c:v>79</c:v>
                </c:pt>
                <c:pt idx="98">
                  <c:v>33</c:v>
                </c:pt>
                <c:pt idx="99">
                  <c:v>35</c:v>
                </c:pt>
                <c:pt idx="100">
                  <c:v>29</c:v>
                </c:pt>
                <c:pt idx="101">
                  <c:v>32.25</c:v>
                </c:pt>
                <c:pt idx="102">
                  <c:v>32.25</c:v>
                </c:pt>
                <c:pt idx="103">
                  <c:v>32.25</c:v>
                </c:pt>
                <c:pt idx="104">
                  <c:v>32.25</c:v>
                </c:pt>
                <c:pt idx="105">
                  <c:v>26</c:v>
                </c:pt>
                <c:pt idx="106">
                  <c:v>32</c:v>
                </c:pt>
                <c:pt idx="107">
                  <c:v>17</c:v>
                </c:pt>
                <c:pt idx="108">
                  <c:v>31.33</c:v>
                </c:pt>
                <c:pt idx="109">
                  <c:v>31.33</c:v>
                </c:pt>
                <c:pt idx="110">
                  <c:v>31.33</c:v>
                </c:pt>
                <c:pt idx="111">
                  <c:v>14</c:v>
                </c:pt>
                <c:pt idx="112">
                  <c:v>80</c:v>
                </c:pt>
                <c:pt idx="113">
                  <c:v>17</c:v>
                </c:pt>
                <c:pt idx="114">
                  <c:v>10</c:v>
                </c:pt>
                <c:pt idx="115">
                  <c:v>60.589999999999996</c:v>
                </c:pt>
                <c:pt idx="116">
                  <c:v>60.589999999999996</c:v>
                </c:pt>
                <c:pt idx="117">
                  <c:v>60.589999999999996</c:v>
                </c:pt>
                <c:pt idx="118">
                  <c:v>0</c:v>
                </c:pt>
                <c:pt idx="119">
                  <c:v>0</c:v>
                </c:pt>
                <c:pt idx="120">
                  <c:v>22</c:v>
                </c:pt>
                <c:pt idx="121">
                  <c:v>5</c:v>
                </c:pt>
                <c:pt idx="122">
                  <c:v>6.25</c:v>
                </c:pt>
                <c:pt idx="123">
                  <c:v>6.25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071616"/>
        <c:axId val="153073920"/>
      </c:lineChart>
      <c:dateAx>
        <c:axId val="15307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07392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307392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07161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849056603773582"/>
          <c:y val="5.8727569331158413E-2"/>
          <c:w val="0.29633740288568688"/>
          <c:h val="3.9151712887442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Osgood Golf Course Trap (#15) vs. City Trap Average</a:t>
            </a:r>
          </a:p>
        </c:rich>
      </c:tx>
      <c:layout>
        <c:manualLayout>
          <c:xMode val="edge"/>
          <c:yMode val="edge"/>
          <c:x val="0.2730299667036939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16759156492847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15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15'!$A$9:$A$132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</c:v>
                </c:pt>
                <c:pt idx="21">
                  <c:v>4</c:v>
                </c:pt>
                <c:pt idx="22">
                  <c:v>20</c:v>
                </c:pt>
                <c:pt idx="23">
                  <c:v>0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10.5</c:v>
                </c:pt>
                <c:pt idx="28">
                  <c:v>0</c:v>
                </c:pt>
                <c:pt idx="29">
                  <c:v>16</c:v>
                </c:pt>
                <c:pt idx="30">
                  <c:v>9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51</c:v>
                </c:pt>
                <c:pt idx="35">
                  <c:v>0</c:v>
                </c:pt>
                <c:pt idx="36">
                  <c:v>49</c:v>
                </c:pt>
                <c:pt idx="37">
                  <c:v>1</c:v>
                </c:pt>
                <c:pt idx="38">
                  <c:v>0</c:v>
                </c:pt>
                <c:pt idx="39">
                  <c:v>15.33</c:v>
                </c:pt>
                <c:pt idx="40">
                  <c:v>15.33</c:v>
                </c:pt>
                <c:pt idx="41">
                  <c:v>11</c:v>
                </c:pt>
                <c:pt idx="42">
                  <c:v>29</c:v>
                </c:pt>
                <c:pt idx="43">
                  <c:v>0</c:v>
                </c:pt>
                <c:pt idx="44">
                  <c:v>2</c:v>
                </c:pt>
                <c:pt idx="45">
                  <c:v>6.66</c:v>
                </c:pt>
                <c:pt idx="46">
                  <c:v>6.66</c:v>
                </c:pt>
                <c:pt idx="47">
                  <c:v>6.66</c:v>
                </c:pt>
                <c:pt idx="48">
                  <c:v>19</c:v>
                </c:pt>
                <c:pt idx="49">
                  <c:v>38</c:v>
                </c:pt>
                <c:pt idx="50">
                  <c:v>5</c:v>
                </c:pt>
                <c:pt idx="51">
                  <c:v>2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6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22</c:v>
                </c:pt>
                <c:pt idx="64">
                  <c:v>12</c:v>
                </c:pt>
                <c:pt idx="65">
                  <c:v>13</c:v>
                </c:pt>
                <c:pt idx="66">
                  <c:v>15.33</c:v>
                </c:pt>
                <c:pt idx="67">
                  <c:v>15.33</c:v>
                </c:pt>
                <c:pt idx="68">
                  <c:v>15.33</c:v>
                </c:pt>
                <c:pt idx="69">
                  <c:v>6</c:v>
                </c:pt>
                <c:pt idx="70">
                  <c:v>1</c:v>
                </c:pt>
                <c:pt idx="71">
                  <c:v>1</c:v>
                </c:pt>
                <c:pt idx="72">
                  <c:v>5</c:v>
                </c:pt>
                <c:pt idx="73">
                  <c:v>31.659999999999997</c:v>
                </c:pt>
                <c:pt idx="74">
                  <c:v>31.659999999999997</c:v>
                </c:pt>
                <c:pt idx="75">
                  <c:v>31.659999999999997</c:v>
                </c:pt>
                <c:pt idx="76">
                  <c:v>51</c:v>
                </c:pt>
                <c:pt idx="77">
                  <c:v>41</c:v>
                </c:pt>
                <c:pt idx="78">
                  <c:v>8</c:v>
                </c:pt>
                <c:pt idx="79">
                  <c:v>9</c:v>
                </c:pt>
                <c:pt idx="80">
                  <c:v>8.64</c:v>
                </c:pt>
                <c:pt idx="81">
                  <c:v>8.64</c:v>
                </c:pt>
                <c:pt idx="82">
                  <c:v>8.64</c:v>
                </c:pt>
                <c:pt idx="83">
                  <c:v>32</c:v>
                </c:pt>
                <c:pt idx="84">
                  <c:v>0</c:v>
                </c:pt>
                <c:pt idx="85">
                  <c:v>33</c:v>
                </c:pt>
                <c:pt idx="86">
                  <c:v>14</c:v>
                </c:pt>
                <c:pt idx="87">
                  <c:v>27.32</c:v>
                </c:pt>
                <c:pt idx="88">
                  <c:v>27.32</c:v>
                </c:pt>
                <c:pt idx="89">
                  <c:v>27.32</c:v>
                </c:pt>
                <c:pt idx="90">
                  <c:v>60</c:v>
                </c:pt>
                <c:pt idx="91">
                  <c:v>78</c:v>
                </c:pt>
                <c:pt idx="92">
                  <c:v>3</c:v>
                </c:pt>
                <c:pt idx="93">
                  <c:v>16</c:v>
                </c:pt>
                <c:pt idx="94">
                  <c:v>83.22999999999999</c:v>
                </c:pt>
                <c:pt idx="95">
                  <c:v>83.22999999999999</c:v>
                </c:pt>
                <c:pt idx="96">
                  <c:v>83.22999999999999</c:v>
                </c:pt>
                <c:pt idx="97">
                  <c:v>94</c:v>
                </c:pt>
                <c:pt idx="98">
                  <c:v>21</c:v>
                </c:pt>
                <c:pt idx="99">
                  <c:v>39</c:v>
                </c:pt>
                <c:pt idx="100">
                  <c:v>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12</c:v>
                </c:pt>
                <c:pt idx="107">
                  <c:v>35</c:v>
                </c:pt>
                <c:pt idx="108">
                  <c:v>8.67</c:v>
                </c:pt>
                <c:pt idx="109">
                  <c:v>8.67</c:v>
                </c:pt>
                <c:pt idx="110">
                  <c:v>8.67</c:v>
                </c:pt>
                <c:pt idx="111">
                  <c:v>6</c:v>
                </c:pt>
                <c:pt idx="112">
                  <c:v>23</c:v>
                </c:pt>
                <c:pt idx="113">
                  <c:v>12</c:v>
                </c:pt>
                <c:pt idx="114">
                  <c:v>9</c:v>
                </c:pt>
                <c:pt idx="115">
                  <c:v>46.609999999999985</c:v>
                </c:pt>
                <c:pt idx="116">
                  <c:v>46.609999999999985</c:v>
                </c:pt>
                <c:pt idx="117">
                  <c:v>46.609999999999985</c:v>
                </c:pt>
                <c:pt idx="118">
                  <c:v>6</c:v>
                </c:pt>
                <c:pt idx="119">
                  <c:v>16</c:v>
                </c:pt>
                <c:pt idx="120">
                  <c:v>4</c:v>
                </c:pt>
                <c:pt idx="121">
                  <c:v>2</c:v>
                </c:pt>
                <c:pt idx="122">
                  <c:v>1.75</c:v>
                </c:pt>
                <c:pt idx="123">
                  <c:v>1.75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095168"/>
        <c:axId val="153110016"/>
      </c:lineChart>
      <c:dateAx>
        <c:axId val="15309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1001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311001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09516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691"/>
          <c:y val="6.1990212071778177E-2"/>
          <c:w val="0.29633740288568688"/>
          <c:h val="3.915171288744292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1529 55th Ave. S Trap (#16) vs. City Trap Average</a:t>
            </a:r>
          </a:p>
        </c:rich>
      </c:tx>
      <c:layout>
        <c:manualLayout>
          <c:xMode val="edge"/>
          <c:yMode val="edge"/>
          <c:x val="0.2907880133185353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8084046373943907"/>
          <c:w val="0.92119866814650464"/>
          <c:h val="0.71778140293643744"/>
        </c:manualLayout>
      </c:layout>
      <c:lineChart>
        <c:grouping val="standard"/>
        <c:varyColors val="0"/>
        <c:ser>
          <c:idx val="0"/>
          <c:order val="0"/>
          <c:tx>
            <c:v>Trap 16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16'!$A$9:$A$132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16'!$T$9:$T$133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</c:v>
                </c:pt>
                <c:pt idx="21">
                  <c:v>7</c:v>
                </c:pt>
                <c:pt idx="22">
                  <c:v>9</c:v>
                </c:pt>
                <c:pt idx="23">
                  <c:v>4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0</c:v>
                </c:pt>
                <c:pt idx="29">
                  <c:v>2</c:v>
                </c:pt>
                <c:pt idx="30">
                  <c:v>3</c:v>
                </c:pt>
                <c:pt idx="31">
                  <c:v>1.67</c:v>
                </c:pt>
                <c:pt idx="32">
                  <c:v>1.67</c:v>
                </c:pt>
                <c:pt idx="33">
                  <c:v>1.67</c:v>
                </c:pt>
                <c:pt idx="34">
                  <c:v>11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4.33</c:v>
                </c:pt>
                <c:pt idx="39">
                  <c:v>4.33</c:v>
                </c:pt>
                <c:pt idx="40">
                  <c:v>4.33</c:v>
                </c:pt>
                <c:pt idx="41">
                  <c:v>5</c:v>
                </c:pt>
                <c:pt idx="42">
                  <c:v>9</c:v>
                </c:pt>
                <c:pt idx="43">
                  <c:v>1</c:v>
                </c:pt>
                <c:pt idx="44">
                  <c:v>0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5</c:v>
                </c:pt>
                <c:pt idx="49">
                  <c:v>8</c:v>
                </c:pt>
                <c:pt idx="50">
                  <c:v>2</c:v>
                </c:pt>
                <c:pt idx="51">
                  <c:v>3</c:v>
                </c:pt>
                <c:pt idx="52">
                  <c:v>3.6500000000000004</c:v>
                </c:pt>
                <c:pt idx="53">
                  <c:v>3.6500000000000004</c:v>
                </c:pt>
                <c:pt idx="54">
                  <c:v>3.6500000000000004</c:v>
                </c:pt>
                <c:pt idx="55">
                  <c:v>1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3.6500000000000004</c:v>
                </c:pt>
                <c:pt idx="67">
                  <c:v>3.6500000000000004</c:v>
                </c:pt>
                <c:pt idx="68">
                  <c:v>3.6500000000000004</c:v>
                </c:pt>
                <c:pt idx="69">
                  <c:v>3</c:v>
                </c:pt>
                <c:pt idx="70">
                  <c:v>2</c:v>
                </c:pt>
                <c:pt idx="71">
                  <c:v>8</c:v>
                </c:pt>
                <c:pt idx="72">
                  <c:v>5</c:v>
                </c:pt>
                <c:pt idx="73">
                  <c:v>9.98</c:v>
                </c:pt>
                <c:pt idx="74">
                  <c:v>9.98</c:v>
                </c:pt>
                <c:pt idx="75">
                  <c:v>9.98</c:v>
                </c:pt>
                <c:pt idx="76">
                  <c:v>22</c:v>
                </c:pt>
                <c:pt idx="77">
                  <c:v>1</c:v>
                </c:pt>
                <c:pt idx="78">
                  <c:v>40</c:v>
                </c:pt>
                <c:pt idx="79">
                  <c:v>1</c:v>
                </c:pt>
                <c:pt idx="80">
                  <c:v>3.3100000000000005</c:v>
                </c:pt>
                <c:pt idx="81">
                  <c:v>3.3100000000000005</c:v>
                </c:pt>
                <c:pt idx="82">
                  <c:v>3.3100000000000005</c:v>
                </c:pt>
                <c:pt idx="83">
                  <c:v>6</c:v>
                </c:pt>
                <c:pt idx="84">
                  <c:v>8</c:v>
                </c:pt>
                <c:pt idx="85">
                  <c:v>9</c:v>
                </c:pt>
                <c:pt idx="86">
                  <c:v>36</c:v>
                </c:pt>
                <c:pt idx="87">
                  <c:v>3.65</c:v>
                </c:pt>
                <c:pt idx="88">
                  <c:v>3.65</c:v>
                </c:pt>
                <c:pt idx="89">
                  <c:v>3.65</c:v>
                </c:pt>
                <c:pt idx="90">
                  <c:v>5</c:v>
                </c:pt>
                <c:pt idx="91">
                  <c:v>3</c:v>
                </c:pt>
                <c:pt idx="92">
                  <c:v>2</c:v>
                </c:pt>
                <c:pt idx="93">
                  <c:v>5</c:v>
                </c:pt>
                <c:pt idx="94">
                  <c:v>12.32</c:v>
                </c:pt>
                <c:pt idx="95">
                  <c:v>12.32</c:v>
                </c:pt>
                <c:pt idx="96">
                  <c:v>12.32</c:v>
                </c:pt>
                <c:pt idx="97">
                  <c:v>31</c:v>
                </c:pt>
                <c:pt idx="98">
                  <c:v>0</c:v>
                </c:pt>
                <c:pt idx="99">
                  <c:v>16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7</c:v>
                </c:pt>
                <c:pt idx="107">
                  <c:v>6</c:v>
                </c:pt>
                <c:pt idx="108">
                  <c:v>5.66</c:v>
                </c:pt>
                <c:pt idx="109">
                  <c:v>5.66</c:v>
                </c:pt>
                <c:pt idx="110">
                  <c:v>5.66</c:v>
                </c:pt>
                <c:pt idx="111">
                  <c:v>10</c:v>
                </c:pt>
                <c:pt idx="112">
                  <c:v>13</c:v>
                </c:pt>
                <c:pt idx="113">
                  <c:v>3</c:v>
                </c:pt>
                <c:pt idx="114">
                  <c:v>2</c:v>
                </c:pt>
                <c:pt idx="115">
                  <c:v>13.92</c:v>
                </c:pt>
                <c:pt idx="116">
                  <c:v>13.92</c:v>
                </c:pt>
                <c:pt idx="117">
                  <c:v>13.92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0</c:v>
                </c:pt>
                <c:pt idx="122">
                  <c:v>1.25</c:v>
                </c:pt>
                <c:pt idx="123">
                  <c:v>1.25</c:v>
                </c:pt>
                <c:pt idx="124">
                  <c:v>1.25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39456"/>
        <c:axId val="153154304"/>
      </c:lineChart>
      <c:dateAx>
        <c:axId val="15313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543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315430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3945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517203107659783"/>
          <c:y val="9.2985318107667747E-2"/>
          <c:w val="0.29633740288568688"/>
          <c:h val="3.915171288744292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1523 4th Avenue South Trap (#17) vs. City Trap Average</a:t>
            </a:r>
          </a:p>
        </c:rich>
      </c:tx>
      <c:layout>
        <c:manualLayout>
          <c:xMode val="edge"/>
          <c:yMode val="edge"/>
          <c:x val="0.26193118756936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17'!$A$9:$A$132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17'!$T$9:$T$140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7</c:v>
                </c:pt>
                <c:pt idx="23">
                  <c:v>1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0</c:v>
                </c:pt>
                <c:pt idx="29">
                  <c:v>3</c:v>
                </c:pt>
                <c:pt idx="30">
                  <c:v>2</c:v>
                </c:pt>
                <c:pt idx="31">
                  <c:v>2.66</c:v>
                </c:pt>
                <c:pt idx="32">
                  <c:v>2.66</c:v>
                </c:pt>
                <c:pt idx="33">
                  <c:v>2.66</c:v>
                </c:pt>
                <c:pt idx="34">
                  <c:v>24</c:v>
                </c:pt>
                <c:pt idx="35">
                  <c:v>7</c:v>
                </c:pt>
                <c:pt idx="36">
                  <c:v>21</c:v>
                </c:pt>
                <c:pt idx="37">
                  <c:v>0</c:v>
                </c:pt>
                <c:pt idx="38">
                  <c:v>24.319999999999997</c:v>
                </c:pt>
                <c:pt idx="39">
                  <c:v>24.319999999999997</c:v>
                </c:pt>
                <c:pt idx="40">
                  <c:v>24.319999999999997</c:v>
                </c:pt>
                <c:pt idx="41">
                  <c:v>29</c:v>
                </c:pt>
                <c:pt idx="42">
                  <c:v>16</c:v>
                </c:pt>
                <c:pt idx="43">
                  <c:v>3</c:v>
                </c:pt>
                <c:pt idx="44">
                  <c:v>0</c:v>
                </c:pt>
                <c:pt idx="45">
                  <c:v>13.32</c:v>
                </c:pt>
                <c:pt idx="46">
                  <c:v>13.32</c:v>
                </c:pt>
                <c:pt idx="47">
                  <c:v>13.32</c:v>
                </c:pt>
                <c:pt idx="48">
                  <c:v>27</c:v>
                </c:pt>
                <c:pt idx="49">
                  <c:v>19</c:v>
                </c:pt>
                <c:pt idx="50">
                  <c:v>11</c:v>
                </c:pt>
                <c:pt idx="51">
                  <c:v>8</c:v>
                </c:pt>
                <c:pt idx="52">
                  <c:v>7.66</c:v>
                </c:pt>
                <c:pt idx="53">
                  <c:v>7.66</c:v>
                </c:pt>
                <c:pt idx="54">
                  <c:v>7.66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8.75</c:v>
                </c:pt>
                <c:pt idx="60">
                  <c:v>8.75</c:v>
                </c:pt>
                <c:pt idx="61">
                  <c:v>8.75</c:v>
                </c:pt>
                <c:pt idx="62">
                  <c:v>8.75</c:v>
                </c:pt>
                <c:pt idx="63">
                  <c:v>7</c:v>
                </c:pt>
                <c:pt idx="64">
                  <c:v>7</c:v>
                </c:pt>
                <c:pt idx="65">
                  <c:v>6</c:v>
                </c:pt>
                <c:pt idx="66">
                  <c:v>7.33</c:v>
                </c:pt>
                <c:pt idx="67">
                  <c:v>7.33</c:v>
                </c:pt>
                <c:pt idx="68">
                  <c:v>7.33</c:v>
                </c:pt>
                <c:pt idx="69">
                  <c:v>6</c:v>
                </c:pt>
                <c:pt idx="70">
                  <c:v>2</c:v>
                </c:pt>
                <c:pt idx="71">
                  <c:v>9</c:v>
                </c:pt>
                <c:pt idx="72">
                  <c:v>7</c:v>
                </c:pt>
                <c:pt idx="73">
                  <c:v>11.66</c:v>
                </c:pt>
                <c:pt idx="74">
                  <c:v>11.66</c:v>
                </c:pt>
                <c:pt idx="75">
                  <c:v>11.66</c:v>
                </c:pt>
                <c:pt idx="76">
                  <c:v>14</c:v>
                </c:pt>
                <c:pt idx="77">
                  <c:v>10</c:v>
                </c:pt>
                <c:pt idx="78">
                  <c:v>15</c:v>
                </c:pt>
                <c:pt idx="79">
                  <c:v>14</c:v>
                </c:pt>
                <c:pt idx="80">
                  <c:v>11.96</c:v>
                </c:pt>
                <c:pt idx="81">
                  <c:v>11.96</c:v>
                </c:pt>
                <c:pt idx="82">
                  <c:v>11.96</c:v>
                </c:pt>
                <c:pt idx="83">
                  <c:v>17</c:v>
                </c:pt>
                <c:pt idx="84">
                  <c:v>16</c:v>
                </c:pt>
                <c:pt idx="85">
                  <c:v>26</c:v>
                </c:pt>
                <c:pt idx="86">
                  <c:v>1</c:v>
                </c:pt>
                <c:pt idx="87">
                  <c:v>5.98</c:v>
                </c:pt>
                <c:pt idx="88">
                  <c:v>5.98</c:v>
                </c:pt>
                <c:pt idx="89">
                  <c:v>5.98</c:v>
                </c:pt>
                <c:pt idx="90">
                  <c:v>8</c:v>
                </c:pt>
                <c:pt idx="91">
                  <c:v>10</c:v>
                </c:pt>
                <c:pt idx="92">
                  <c:v>8</c:v>
                </c:pt>
                <c:pt idx="93">
                  <c:v>15</c:v>
                </c:pt>
                <c:pt idx="94">
                  <c:v>13.98</c:v>
                </c:pt>
                <c:pt idx="95">
                  <c:v>13.98</c:v>
                </c:pt>
                <c:pt idx="96">
                  <c:v>13.98</c:v>
                </c:pt>
                <c:pt idx="97">
                  <c:v>14</c:v>
                </c:pt>
                <c:pt idx="98">
                  <c:v>9</c:v>
                </c:pt>
                <c:pt idx="99">
                  <c:v>11</c:v>
                </c:pt>
                <c:pt idx="100">
                  <c:v>3</c:v>
                </c:pt>
                <c:pt idx="101">
                  <c:v>9.75</c:v>
                </c:pt>
                <c:pt idx="102">
                  <c:v>9.75</c:v>
                </c:pt>
                <c:pt idx="103">
                  <c:v>9.75</c:v>
                </c:pt>
                <c:pt idx="104">
                  <c:v>9.75</c:v>
                </c:pt>
                <c:pt idx="105">
                  <c:v>12</c:v>
                </c:pt>
                <c:pt idx="106">
                  <c:v>16</c:v>
                </c:pt>
                <c:pt idx="107">
                  <c:v>28</c:v>
                </c:pt>
                <c:pt idx="108">
                  <c:v>5.66</c:v>
                </c:pt>
                <c:pt idx="109">
                  <c:v>5.66</c:v>
                </c:pt>
                <c:pt idx="110">
                  <c:v>5.66</c:v>
                </c:pt>
                <c:pt idx="111">
                  <c:v>13</c:v>
                </c:pt>
                <c:pt idx="112">
                  <c:v>13</c:v>
                </c:pt>
                <c:pt idx="113">
                  <c:v>2</c:v>
                </c:pt>
                <c:pt idx="114">
                  <c:v>2</c:v>
                </c:pt>
                <c:pt idx="115">
                  <c:v>0</c:v>
                </c:pt>
                <c:pt idx="116">
                  <c:v>10</c:v>
                </c:pt>
                <c:pt idx="117">
                  <c:v>10</c:v>
                </c:pt>
                <c:pt idx="118">
                  <c:v>8</c:v>
                </c:pt>
                <c:pt idx="119">
                  <c:v>14</c:v>
                </c:pt>
                <c:pt idx="120">
                  <c:v>1</c:v>
                </c:pt>
                <c:pt idx="121">
                  <c:v>0</c:v>
                </c:pt>
                <c:pt idx="122">
                  <c:v>1.25</c:v>
                </c:pt>
                <c:pt idx="123">
                  <c:v>1.25</c:v>
                </c:pt>
                <c:pt idx="124">
                  <c:v>1.25</c:v>
                </c:pt>
                <c:pt idx="125">
                  <c:v>1.25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6.99</c:v>
                </c:pt>
                <c:pt idx="130">
                  <c:v>6.99</c:v>
                </c:pt>
                <c:pt idx="131">
                  <c:v>6.99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00128"/>
        <c:axId val="153202688"/>
      </c:lineChart>
      <c:dateAx>
        <c:axId val="15320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2026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320268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20012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625971143174252"/>
          <c:y val="7.3409461663947823E-2"/>
          <c:w val="0.29633740288568688"/>
          <c:h val="3.915171288744350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453 20th Avenue E Trap (#18) vs. City Trap Average</a:t>
            </a:r>
          </a:p>
        </c:rich>
      </c:tx>
      <c:layout>
        <c:manualLayout>
          <c:xMode val="edge"/>
          <c:yMode val="edge"/>
          <c:x val="0.2819089900110988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376835236543799"/>
          <c:w val="0.90677025527192012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18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18'!$A$9:$A$132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18'!$T$9:$T$132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7.8000000000000007</c:v>
                </c:pt>
                <c:pt idx="16">
                  <c:v>7.8000000000000007</c:v>
                </c:pt>
                <c:pt idx="17">
                  <c:v>7.8000000000000007</c:v>
                </c:pt>
                <c:pt idx="18">
                  <c:v>7.8000000000000007</c:v>
                </c:pt>
                <c:pt idx="19">
                  <c:v>7.8000000000000007</c:v>
                </c:pt>
                <c:pt idx="20">
                  <c:v>22</c:v>
                </c:pt>
                <c:pt idx="21">
                  <c:v>51</c:v>
                </c:pt>
                <c:pt idx="22">
                  <c:v>81</c:v>
                </c:pt>
                <c:pt idx="23">
                  <c:v>164</c:v>
                </c:pt>
                <c:pt idx="24">
                  <c:v>165</c:v>
                </c:pt>
                <c:pt idx="25">
                  <c:v>165</c:v>
                </c:pt>
                <c:pt idx="26">
                  <c:v>165</c:v>
                </c:pt>
                <c:pt idx="27">
                  <c:v>165</c:v>
                </c:pt>
                <c:pt idx="28">
                  <c:v>17</c:v>
                </c:pt>
                <c:pt idx="29">
                  <c:v>51</c:v>
                </c:pt>
                <c:pt idx="30">
                  <c:v>16</c:v>
                </c:pt>
                <c:pt idx="31">
                  <c:v>74.010000000000005</c:v>
                </c:pt>
                <c:pt idx="32">
                  <c:v>74.010000000000005</c:v>
                </c:pt>
                <c:pt idx="33">
                  <c:v>74.010000000000005</c:v>
                </c:pt>
                <c:pt idx="34">
                  <c:v>51</c:v>
                </c:pt>
                <c:pt idx="35">
                  <c:v>57</c:v>
                </c:pt>
                <c:pt idx="36">
                  <c:v>55</c:v>
                </c:pt>
                <c:pt idx="37">
                  <c:v>6</c:v>
                </c:pt>
                <c:pt idx="38">
                  <c:v>32.989999999999995</c:v>
                </c:pt>
                <c:pt idx="39">
                  <c:v>32.989999999999995</c:v>
                </c:pt>
                <c:pt idx="40">
                  <c:v>32.989999999999995</c:v>
                </c:pt>
                <c:pt idx="41">
                  <c:v>402</c:v>
                </c:pt>
                <c:pt idx="42">
                  <c:v>288</c:v>
                </c:pt>
                <c:pt idx="43">
                  <c:v>740</c:v>
                </c:pt>
                <c:pt idx="44">
                  <c:v>490</c:v>
                </c:pt>
                <c:pt idx="45">
                  <c:v>440</c:v>
                </c:pt>
                <c:pt idx="46">
                  <c:v>440</c:v>
                </c:pt>
                <c:pt idx="47">
                  <c:v>440</c:v>
                </c:pt>
                <c:pt idx="48">
                  <c:v>181</c:v>
                </c:pt>
                <c:pt idx="49">
                  <c:v>266</c:v>
                </c:pt>
                <c:pt idx="50">
                  <c:v>180</c:v>
                </c:pt>
                <c:pt idx="51">
                  <c:v>285</c:v>
                </c:pt>
                <c:pt idx="52">
                  <c:v>143.31</c:v>
                </c:pt>
                <c:pt idx="53">
                  <c:v>143.31</c:v>
                </c:pt>
                <c:pt idx="54">
                  <c:v>143.31</c:v>
                </c:pt>
                <c:pt idx="55">
                  <c:v>54</c:v>
                </c:pt>
                <c:pt idx="56">
                  <c:v>0</c:v>
                </c:pt>
                <c:pt idx="57">
                  <c:v>760</c:v>
                </c:pt>
                <c:pt idx="58">
                  <c:v>345</c:v>
                </c:pt>
                <c:pt idx="59">
                  <c:v>268.75</c:v>
                </c:pt>
                <c:pt idx="60">
                  <c:v>268.75</c:v>
                </c:pt>
                <c:pt idx="61">
                  <c:v>268.75</c:v>
                </c:pt>
                <c:pt idx="62">
                  <c:v>268.75</c:v>
                </c:pt>
                <c:pt idx="63">
                  <c:v>118</c:v>
                </c:pt>
                <c:pt idx="64">
                  <c:v>175</c:v>
                </c:pt>
                <c:pt idx="65">
                  <c:v>155</c:v>
                </c:pt>
                <c:pt idx="66">
                  <c:v>123.44</c:v>
                </c:pt>
                <c:pt idx="67">
                  <c:v>124.44</c:v>
                </c:pt>
                <c:pt idx="68">
                  <c:v>125.44</c:v>
                </c:pt>
                <c:pt idx="69">
                  <c:v>137</c:v>
                </c:pt>
                <c:pt idx="70">
                  <c:v>7</c:v>
                </c:pt>
                <c:pt idx="71">
                  <c:v>100</c:v>
                </c:pt>
                <c:pt idx="72">
                  <c:v>118</c:v>
                </c:pt>
                <c:pt idx="73">
                  <c:v>166.98</c:v>
                </c:pt>
                <c:pt idx="74">
                  <c:v>166.98</c:v>
                </c:pt>
                <c:pt idx="75">
                  <c:v>166.98</c:v>
                </c:pt>
                <c:pt idx="76">
                  <c:v>71</c:v>
                </c:pt>
                <c:pt idx="77">
                  <c:v>85</c:v>
                </c:pt>
                <c:pt idx="78">
                  <c:v>226</c:v>
                </c:pt>
                <c:pt idx="79">
                  <c:v>0</c:v>
                </c:pt>
                <c:pt idx="80">
                  <c:v>148.85</c:v>
                </c:pt>
                <c:pt idx="81">
                  <c:v>148.85</c:v>
                </c:pt>
                <c:pt idx="82">
                  <c:v>148.85</c:v>
                </c:pt>
                <c:pt idx="83">
                  <c:v>385</c:v>
                </c:pt>
                <c:pt idx="84">
                  <c:v>182</c:v>
                </c:pt>
                <c:pt idx="85">
                  <c:v>104</c:v>
                </c:pt>
                <c:pt idx="86">
                  <c:v>110</c:v>
                </c:pt>
                <c:pt idx="87">
                  <c:v>103.64999999999999</c:v>
                </c:pt>
                <c:pt idx="88">
                  <c:v>103.64999999999999</c:v>
                </c:pt>
                <c:pt idx="89">
                  <c:v>103.64999999999999</c:v>
                </c:pt>
                <c:pt idx="90">
                  <c:v>129</c:v>
                </c:pt>
                <c:pt idx="91">
                  <c:v>218</c:v>
                </c:pt>
                <c:pt idx="92">
                  <c:v>226</c:v>
                </c:pt>
                <c:pt idx="93">
                  <c:v>307</c:v>
                </c:pt>
                <c:pt idx="94">
                  <c:v>1103.8999999999999</c:v>
                </c:pt>
                <c:pt idx="95">
                  <c:v>1103.8999999999999</c:v>
                </c:pt>
                <c:pt idx="96">
                  <c:v>1103.8999999999999</c:v>
                </c:pt>
                <c:pt idx="97">
                  <c:v>528</c:v>
                </c:pt>
                <c:pt idx="98">
                  <c:v>233</c:v>
                </c:pt>
                <c:pt idx="99">
                  <c:v>231</c:v>
                </c:pt>
                <c:pt idx="100">
                  <c:v>65</c:v>
                </c:pt>
                <c:pt idx="101">
                  <c:v>89</c:v>
                </c:pt>
                <c:pt idx="102">
                  <c:v>89</c:v>
                </c:pt>
                <c:pt idx="103">
                  <c:v>89</c:v>
                </c:pt>
                <c:pt idx="104">
                  <c:v>89</c:v>
                </c:pt>
                <c:pt idx="105">
                  <c:v>298</c:v>
                </c:pt>
                <c:pt idx="106">
                  <c:v>143</c:v>
                </c:pt>
                <c:pt idx="107">
                  <c:v>171</c:v>
                </c:pt>
                <c:pt idx="108">
                  <c:v>285.33</c:v>
                </c:pt>
                <c:pt idx="109">
                  <c:v>285.33</c:v>
                </c:pt>
                <c:pt idx="110">
                  <c:v>285.33</c:v>
                </c:pt>
                <c:pt idx="111">
                  <c:v>704</c:v>
                </c:pt>
                <c:pt idx="112">
                  <c:v>1640</c:v>
                </c:pt>
                <c:pt idx="113">
                  <c:v>541</c:v>
                </c:pt>
                <c:pt idx="114">
                  <c:v>664</c:v>
                </c:pt>
                <c:pt idx="115">
                  <c:v>892.6</c:v>
                </c:pt>
                <c:pt idx="116">
                  <c:v>892.6</c:v>
                </c:pt>
                <c:pt idx="117">
                  <c:v>892.6</c:v>
                </c:pt>
                <c:pt idx="118">
                  <c:v>410</c:v>
                </c:pt>
                <c:pt idx="119">
                  <c:v>267</c:v>
                </c:pt>
                <c:pt idx="120">
                  <c:v>291</c:v>
                </c:pt>
                <c:pt idx="121">
                  <c:v>584</c:v>
                </c:pt>
                <c:pt idx="122">
                  <c:v>99.5</c:v>
                </c:pt>
                <c:pt idx="123">
                  <c:v>99.5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375488"/>
        <c:axId val="153377792"/>
      </c:lineChart>
      <c:dateAx>
        <c:axId val="15337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027746947836000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7779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3377792"/>
        <c:scaling>
          <c:orientation val="minMax"/>
          <c:max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634584013050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7548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739178690348599"/>
          <c:y val="6.0358890701468187E-2"/>
          <c:w val="0.29633740288568688"/>
          <c:h val="3.915171288744340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1051 38 1/2 Avenue West Trap (#19) vs. City Trap Average</a:t>
            </a:r>
          </a:p>
        </c:rich>
      </c:tx>
      <c:layout>
        <c:manualLayout>
          <c:xMode val="edge"/>
          <c:yMode val="edge"/>
          <c:x val="0.255271920088790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19'!$A$9:$A$132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19'!$T$9:$T$132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4</c:v>
                </c:pt>
                <c:pt idx="21">
                  <c:v>3</c:v>
                </c:pt>
                <c:pt idx="22">
                  <c:v>13</c:v>
                </c:pt>
                <c:pt idx="23">
                  <c:v>0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0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15</c:v>
                </c:pt>
                <c:pt idx="35">
                  <c:v>0</c:v>
                </c:pt>
                <c:pt idx="36">
                  <c:v>20</c:v>
                </c:pt>
                <c:pt idx="37">
                  <c:v>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25</c:v>
                </c:pt>
                <c:pt idx="42">
                  <c:v>70</c:v>
                </c:pt>
                <c:pt idx="43">
                  <c:v>2</c:v>
                </c:pt>
                <c:pt idx="44">
                  <c:v>1</c:v>
                </c:pt>
                <c:pt idx="45">
                  <c:v>4.66</c:v>
                </c:pt>
                <c:pt idx="46">
                  <c:v>4.66</c:v>
                </c:pt>
                <c:pt idx="47">
                  <c:v>4.66</c:v>
                </c:pt>
                <c:pt idx="48">
                  <c:v>7</c:v>
                </c:pt>
                <c:pt idx="49">
                  <c:v>7</c:v>
                </c:pt>
                <c:pt idx="50">
                  <c:v>19</c:v>
                </c:pt>
                <c:pt idx="51">
                  <c:v>11</c:v>
                </c:pt>
                <c:pt idx="52">
                  <c:v>197.92000000000002</c:v>
                </c:pt>
                <c:pt idx="53">
                  <c:v>197.92000000000002</c:v>
                </c:pt>
                <c:pt idx="54">
                  <c:v>197.92000000000002</c:v>
                </c:pt>
                <c:pt idx="55">
                  <c:v>10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</c:v>
                </c:pt>
                <c:pt idx="64">
                  <c:v>2</c:v>
                </c:pt>
                <c:pt idx="65">
                  <c:v>12</c:v>
                </c:pt>
                <c:pt idx="66">
                  <c:v>5.33</c:v>
                </c:pt>
                <c:pt idx="67">
                  <c:v>5.33</c:v>
                </c:pt>
                <c:pt idx="68">
                  <c:v>5.33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6</c:v>
                </c:pt>
                <c:pt idx="73">
                  <c:v>12.65</c:v>
                </c:pt>
                <c:pt idx="74">
                  <c:v>12.65</c:v>
                </c:pt>
                <c:pt idx="75">
                  <c:v>12.65</c:v>
                </c:pt>
                <c:pt idx="76">
                  <c:v>22</c:v>
                </c:pt>
                <c:pt idx="77">
                  <c:v>26</c:v>
                </c:pt>
                <c:pt idx="78">
                  <c:v>26</c:v>
                </c:pt>
                <c:pt idx="79">
                  <c:v>6</c:v>
                </c:pt>
                <c:pt idx="80">
                  <c:v>10.6</c:v>
                </c:pt>
                <c:pt idx="81">
                  <c:v>10.6</c:v>
                </c:pt>
                <c:pt idx="82">
                  <c:v>10.6</c:v>
                </c:pt>
                <c:pt idx="83">
                  <c:v>15</c:v>
                </c:pt>
                <c:pt idx="84">
                  <c:v>22</c:v>
                </c:pt>
                <c:pt idx="85">
                  <c:v>43</c:v>
                </c:pt>
                <c:pt idx="86">
                  <c:v>6</c:v>
                </c:pt>
                <c:pt idx="87">
                  <c:v>25.66</c:v>
                </c:pt>
                <c:pt idx="88">
                  <c:v>25.66</c:v>
                </c:pt>
                <c:pt idx="89">
                  <c:v>25.66</c:v>
                </c:pt>
                <c:pt idx="90">
                  <c:v>44</c:v>
                </c:pt>
                <c:pt idx="91">
                  <c:v>50</c:v>
                </c:pt>
                <c:pt idx="92">
                  <c:v>25</c:v>
                </c:pt>
                <c:pt idx="93">
                  <c:v>24</c:v>
                </c:pt>
                <c:pt idx="94">
                  <c:v>47.319999999999993</c:v>
                </c:pt>
                <c:pt idx="95">
                  <c:v>47.319999999999993</c:v>
                </c:pt>
                <c:pt idx="96">
                  <c:v>47.319999999999993</c:v>
                </c:pt>
                <c:pt idx="97">
                  <c:v>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</c:v>
                </c:pt>
                <c:pt idx="106">
                  <c:v>28</c:v>
                </c:pt>
                <c:pt idx="107">
                  <c:v>48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20</c:v>
                </c:pt>
                <c:pt idx="112">
                  <c:v>14</c:v>
                </c:pt>
                <c:pt idx="113">
                  <c:v>17</c:v>
                </c:pt>
                <c:pt idx="114">
                  <c:v>4</c:v>
                </c:pt>
                <c:pt idx="115">
                  <c:v>10.65</c:v>
                </c:pt>
                <c:pt idx="116">
                  <c:v>10.65</c:v>
                </c:pt>
                <c:pt idx="117">
                  <c:v>10.65</c:v>
                </c:pt>
                <c:pt idx="118">
                  <c:v>24</c:v>
                </c:pt>
                <c:pt idx="119">
                  <c:v>18</c:v>
                </c:pt>
                <c:pt idx="120">
                  <c:v>5</c:v>
                </c:pt>
                <c:pt idx="121">
                  <c:v>11</c:v>
                </c:pt>
                <c:pt idx="122">
                  <c:v>2.25</c:v>
                </c:pt>
                <c:pt idx="123">
                  <c:v>2.25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32064"/>
        <c:axId val="153434368"/>
      </c:lineChart>
      <c:dateAx>
        <c:axId val="15343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4343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34343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43206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627081021090862"/>
          <c:y val="6.8515497553026966E-2"/>
          <c:w val="0.29633740288568838"/>
          <c:h val="3.91517128874423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517 2nd Avenue NW Trap (#20) vs. City Trap Average</a:t>
            </a:r>
          </a:p>
        </c:rich>
      </c:tx>
      <c:layout>
        <c:manualLayout>
          <c:xMode val="edge"/>
          <c:yMode val="edge"/>
          <c:x val="0.275249722530505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341842397336249"/>
          <c:h val="0.7536704730832956"/>
        </c:manualLayout>
      </c:layout>
      <c:lineChart>
        <c:grouping val="standard"/>
        <c:varyColors val="0"/>
        <c:ser>
          <c:idx val="0"/>
          <c:order val="0"/>
          <c:tx>
            <c:v>Trap 20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20'!$A$9:$A$132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20'!$T$9:$T$132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1.25</c:v>
                </c:pt>
                <c:pt idx="25">
                  <c:v>1.25</c:v>
                </c:pt>
                <c:pt idx="26">
                  <c:v>1.25</c:v>
                </c:pt>
                <c:pt idx="27">
                  <c:v>1.25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0.67</c:v>
                </c:pt>
                <c:pt idx="32">
                  <c:v>0.67</c:v>
                </c:pt>
                <c:pt idx="33">
                  <c:v>0.67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0</c:v>
                </c:pt>
                <c:pt idx="38">
                  <c:v>1.6600000000000001</c:v>
                </c:pt>
                <c:pt idx="39">
                  <c:v>1.6600000000000001</c:v>
                </c:pt>
                <c:pt idx="40">
                  <c:v>1.6600000000000001</c:v>
                </c:pt>
                <c:pt idx="41">
                  <c:v>15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5.99</c:v>
                </c:pt>
                <c:pt idx="46">
                  <c:v>5.99</c:v>
                </c:pt>
                <c:pt idx="47">
                  <c:v>5.99</c:v>
                </c:pt>
                <c:pt idx="48">
                  <c:v>14</c:v>
                </c:pt>
                <c:pt idx="49">
                  <c:v>9</c:v>
                </c:pt>
                <c:pt idx="50">
                  <c:v>2</c:v>
                </c:pt>
                <c:pt idx="51">
                  <c:v>7</c:v>
                </c:pt>
                <c:pt idx="52">
                  <c:v>5.66</c:v>
                </c:pt>
                <c:pt idx="53">
                  <c:v>5.66</c:v>
                </c:pt>
                <c:pt idx="54">
                  <c:v>5.66</c:v>
                </c:pt>
                <c:pt idx="55">
                  <c:v>2</c:v>
                </c:pt>
                <c:pt idx="56">
                  <c:v>0</c:v>
                </c:pt>
                <c:pt idx="57">
                  <c:v>5</c:v>
                </c:pt>
                <c:pt idx="58">
                  <c:v>5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0</c:v>
                </c:pt>
                <c:pt idx="64">
                  <c:v>5</c:v>
                </c:pt>
                <c:pt idx="65">
                  <c:v>1</c:v>
                </c:pt>
                <c:pt idx="66">
                  <c:v>2.33</c:v>
                </c:pt>
                <c:pt idx="67">
                  <c:v>2.33</c:v>
                </c:pt>
                <c:pt idx="68">
                  <c:v>2.33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11</c:v>
                </c:pt>
                <c:pt idx="73">
                  <c:v>6.65</c:v>
                </c:pt>
                <c:pt idx="74">
                  <c:v>6.65</c:v>
                </c:pt>
                <c:pt idx="75">
                  <c:v>6.65</c:v>
                </c:pt>
                <c:pt idx="76">
                  <c:v>7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4.32</c:v>
                </c:pt>
                <c:pt idx="81">
                  <c:v>4.32</c:v>
                </c:pt>
                <c:pt idx="82">
                  <c:v>4.32</c:v>
                </c:pt>
                <c:pt idx="83">
                  <c:v>2</c:v>
                </c:pt>
                <c:pt idx="84">
                  <c:v>10</c:v>
                </c:pt>
                <c:pt idx="85">
                  <c:v>6</c:v>
                </c:pt>
                <c:pt idx="86">
                  <c:v>4</c:v>
                </c:pt>
                <c:pt idx="87">
                  <c:v>4.66</c:v>
                </c:pt>
                <c:pt idx="88">
                  <c:v>4.66</c:v>
                </c:pt>
                <c:pt idx="89">
                  <c:v>4.66</c:v>
                </c:pt>
                <c:pt idx="90">
                  <c:v>12</c:v>
                </c:pt>
                <c:pt idx="91">
                  <c:v>6</c:v>
                </c:pt>
                <c:pt idx="92">
                  <c:v>18</c:v>
                </c:pt>
                <c:pt idx="93">
                  <c:v>8</c:v>
                </c:pt>
                <c:pt idx="94">
                  <c:v>6.65</c:v>
                </c:pt>
                <c:pt idx="95">
                  <c:v>6.65</c:v>
                </c:pt>
                <c:pt idx="96">
                  <c:v>6.65</c:v>
                </c:pt>
                <c:pt idx="97">
                  <c:v>6</c:v>
                </c:pt>
                <c:pt idx="98">
                  <c:v>3</c:v>
                </c:pt>
                <c:pt idx="99">
                  <c:v>6</c:v>
                </c:pt>
                <c:pt idx="100">
                  <c:v>1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2</c:v>
                </c:pt>
                <c:pt idx="107">
                  <c:v>5</c:v>
                </c:pt>
                <c:pt idx="108">
                  <c:v>2.66</c:v>
                </c:pt>
                <c:pt idx="109">
                  <c:v>2.66</c:v>
                </c:pt>
                <c:pt idx="110">
                  <c:v>2.66</c:v>
                </c:pt>
                <c:pt idx="111">
                  <c:v>11</c:v>
                </c:pt>
                <c:pt idx="112">
                  <c:v>10</c:v>
                </c:pt>
                <c:pt idx="113">
                  <c:v>3</c:v>
                </c:pt>
                <c:pt idx="114">
                  <c:v>0</c:v>
                </c:pt>
                <c:pt idx="115">
                  <c:v>6.98</c:v>
                </c:pt>
                <c:pt idx="116">
                  <c:v>6.98</c:v>
                </c:pt>
                <c:pt idx="117">
                  <c:v>6.98</c:v>
                </c:pt>
                <c:pt idx="118">
                  <c:v>11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1.25</c:v>
                </c:pt>
                <c:pt idx="123">
                  <c:v>1.25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72000"/>
        <c:axId val="153474560"/>
      </c:lineChart>
      <c:dateAx>
        <c:axId val="15347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4745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347456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47200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5.8727569331158413E-2"/>
          <c:w val="0.29633740288568688"/>
          <c:h val="3.91517128874423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30 Park Drive Trap (#21) vs. City Trap Average</a:t>
            </a:r>
          </a:p>
        </c:rich>
      </c:tx>
      <c:layout>
        <c:manualLayout>
          <c:xMode val="edge"/>
          <c:yMode val="edge"/>
          <c:x val="0.3041065482797193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21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21'!$A$9:$A$132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21'!$T$9:$T$132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4.8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1</c:v>
                </c:pt>
                <c:pt idx="21">
                  <c:v>13</c:v>
                </c:pt>
                <c:pt idx="22">
                  <c:v>32</c:v>
                </c:pt>
                <c:pt idx="23">
                  <c:v>16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8</c:v>
                </c:pt>
                <c:pt idx="29">
                  <c:v>22</c:v>
                </c:pt>
                <c:pt idx="30">
                  <c:v>9</c:v>
                </c:pt>
                <c:pt idx="31">
                  <c:v>19.66</c:v>
                </c:pt>
                <c:pt idx="32">
                  <c:v>19.66</c:v>
                </c:pt>
                <c:pt idx="33">
                  <c:v>19.66</c:v>
                </c:pt>
                <c:pt idx="34">
                  <c:v>9</c:v>
                </c:pt>
                <c:pt idx="35">
                  <c:v>18</c:v>
                </c:pt>
                <c:pt idx="36">
                  <c:v>12</c:v>
                </c:pt>
                <c:pt idx="37">
                  <c:v>6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326</c:v>
                </c:pt>
                <c:pt idx="42">
                  <c:v>0</c:v>
                </c:pt>
                <c:pt idx="43">
                  <c:v>176</c:v>
                </c:pt>
                <c:pt idx="44">
                  <c:v>57</c:v>
                </c:pt>
                <c:pt idx="45">
                  <c:v>66.66</c:v>
                </c:pt>
                <c:pt idx="46">
                  <c:v>66.66</c:v>
                </c:pt>
                <c:pt idx="47">
                  <c:v>66.66</c:v>
                </c:pt>
                <c:pt idx="48">
                  <c:v>71</c:v>
                </c:pt>
                <c:pt idx="49">
                  <c:v>94</c:v>
                </c:pt>
                <c:pt idx="50">
                  <c:v>97</c:v>
                </c:pt>
                <c:pt idx="51">
                  <c:v>44</c:v>
                </c:pt>
                <c:pt idx="52">
                  <c:v>70.259999999999991</c:v>
                </c:pt>
                <c:pt idx="53">
                  <c:v>70.259999999999991</c:v>
                </c:pt>
                <c:pt idx="54">
                  <c:v>70.259999999999991</c:v>
                </c:pt>
                <c:pt idx="55">
                  <c:v>55</c:v>
                </c:pt>
                <c:pt idx="56">
                  <c:v>20</c:v>
                </c:pt>
                <c:pt idx="57">
                  <c:v>37</c:v>
                </c:pt>
                <c:pt idx="58">
                  <c:v>54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39</c:v>
                </c:pt>
                <c:pt idx="64">
                  <c:v>40</c:v>
                </c:pt>
                <c:pt idx="65">
                  <c:v>67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26</c:v>
                </c:pt>
                <c:pt idx="70">
                  <c:v>24</c:v>
                </c:pt>
                <c:pt idx="71">
                  <c:v>20</c:v>
                </c:pt>
                <c:pt idx="72">
                  <c:v>28</c:v>
                </c:pt>
                <c:pt idx="73">
                  <c:v>20.289999999999996</c:v>
                </c:pt>
                <c:pt idx="74">
                  <c:v>20.289999999999996</c:v>
                </c:pt>
                <c:pt idx="75">
                  <c:v>20.289999999999996</c:v>
                </c:pt>
                <c:pt idx="76">
                  <c:v>16</c:v>
                </c:pt>
                <c:pt idx="77">
                  <c:v>21</c:v>
                </c:pt>
                <c:pt idx="78">
                  <c:v>16</c:v>
                </c:pt>
                <c:pt idx="79">
                  <c:v>14</c:v>
                </c:pt>
                <c:pt idx="80">
                  <c:v>46.66</c:v>
                </c:pt>
                <c:pt idx="81">
                  <c:v>46.66</c:v>
                </c:pt>
                <c:pt idx="82">
                  <c:v>46.66</c:v>
                </c:pt>
                <c:pt idx="83">
                  <c:v>94</c:v>
                </c:pt>
                <c:pt idx="84">
                  <c:v>40</c:v>
                </c:pt>
                <c:pt idx="85">
                  <c:v>132</c:v>
                </c:pt>
                <c:pt idx="86">
                  <c:v>53</c:v>
                </c:pt>
                <c:pt idx="87">
                  <c:v>39.86</c:v>
                </c:pt>
                <c:pt idx="88">
                  <c:v>39.86</c:v>
                </c:pt>
                <c:pt idx="89">
                  <c:v>39.86</c:v>
                </c:pt>
                <c:pt idx="90">
                  <c:v>62</c:v>
                </c:pt>
                <c:pt idx="91">
                  <c:v>98</c:v>
                </c:pt>
                <c:pt idx="92">
                  <c:v>96</c:v>
                </c:pt>
                <c:pt idx="93">
                  <c:v>148</c:v>
                </c:pt>
                <c:pt idx="94">
                  <c:v>155.85999999999999</c:v>
                </c:pt>
                <c:pt idx="95">
                  <c:v>155.85999999999999</c:v>
                </c:pt>
                <c:pt idx="96">
                  <c:v>155.85999999999999</c:v>
                </c:pt>
                <c:pt idx="97">
                  <c:v>59</c:v>
                </c:pt>
                <c:pt idx="98">
                  <c:v>57</c:v>
                </c:pt>
                <c:pt idx="99">
                  <c:v>0</c:v>
                </c:pt>
                <c:pt idx="100">
                  <c:v>31</c:v>
                </c:pt>
                <c:pt idx="101">
                  <c:v>23.5</c:v>
                </c:pt>
                <c:pt idx="102">
                  <c:v>23.5</c:v>
                </c:pt>
                <c:pt idx="103">
                  <c:v>23.5</c:v>
                </c:pt>
                <c:pt idx="104">
                  <c:v>23.5</c:v>
                </c:pt>
                <c:pt idx="105">
                  <c:v>65</c:v>
                </c:pt>
                <c:pt idx="106">
                  <c:v>15</c:v>
                </c:pt>
                <c:pt idx="107">
                  <c:v>46</c:v>
                </c:pt>
                <c:pt idx="108">
                  <c:v>51.33</c:v>
                </c:pt>
                <c:pt idx="109">
                  <c:v>51.33</c:v>
                </c:pt>
                <c:pt idx="110">
                  <c:v>51.33</c:v>
                </c:pt>
                <c:pt idx="111">
                  <c:v>51</c:v>
                </c:pt>
                <c:pt idx="112">
                  <c:v>101</c:v>
                </c:pt>
                <c:pt idx="113">
                  <c:v>94</c:v>
                </c:pt>
                <c:pt idx="114">
                  <c:v>35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51</c:v>
                </c:pt>
                <c:pt idx="119">
                  <c:v>107</c:v>
                </c:pt>
                <c:pt idx="120">
                  <c:v>39</c:v>
                </c:pt>
                <c:pt idx="121">
                  <c:v>30</c:v>
                </c:pt>
                <c:pt idx="122">
                  <c:v>20.75</c:v>
                </c:pt>
                <c:pt idx="123">
                  <c:v>20.75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Info.'!$I$7:$I$151</c:f>
              <c:numCache>
                <c:formatCode>General</c:formatCode>
                <c:ptCount val="145"/>
                <c:pt idx="15">
                  <c:v>5.13</c:v>
                </c:pt>
                <c:pt idx="16">
                  <c:v>5.13</c:v>
                </c:pt>
                <c:pt idx="17">
                  <c:v>5.13</c:v>
                </c:pt>
                <c:pt idx="18">
                  <c:v>5.13</c:v>
                </c:pt>
                <c:pt idx="19">
                  <c:v>5.13</c:v>
                </c:pt>
                <c:pt idx="20">
                  <c:v>10.1</c:v>
                </c:pt>
                <c:pt idx="21">
                  <c:v>12.75</c:v>
                </c:pt>
                <c:pt idx="22">
                  <c:v>17.899999999999999</c:v>
                </c:pt>
                <c:pt idx="23">
                  <c:v>19</c:v>
                </c:pt>
                <c:pt idx="24">
                  <c:v>24.11</c:v>
                </c:pt>
                <c:pt idx="25">
                  <c:v>24.11</c:v>
                </c:pt>
                <c:pt idx="26">
                  <c:v>24.11</c:v>
                </c:pt>
                <c:pt idx="27">
                  <c:v>24.11</c:v>
                </c:pt>
                <c:pt idx="28">
                  <c:v>2.1</c:v>
                </c:pt>
                <c:pt idx="29">
                  <c:v>7.05</c:v>
                </c:pt>
                <c:pt idx="30">
                  <c:v>4.5999999999999996</c:v>
                </c:pt>
                <c:pt idx="31">
                  <c:v>12.66</c:v>
                </c:pt>
                <c:pt idx="32">
                  <c:v>12.66</c:v>
                </c:pt>
                <c:pt idx="33">
                  <c:v>12.66</c:v>
                </c:pt>
                <c:pt idx="34">
                  <c:v>35</c:v>
                </c:pt>
                <c:pt idx="35">
                  <c:v>12.5</c:v>
                </c:pt>
                <c:pt idx="36">
                  <c:v>12.88</c:v>
                </c:pt>
                <c:pt idx="37">
                  <c:v>3.06</c:v>
                </c:pt>
                <c:pt idx="38">
                  <c:v>33.450000000000003</c:v>
                </c:pt>
                <c:pt idx="39">
                  <c:v>33.450000000000003</c:v>
                </c:pt>
                <c:pt idx="40">
                  <c:v>33.450000000000003</c:v>
                </c:pt>
                <c:pt idx="41">
                  <c:v>119.95</c:v>
                </c:pt>
                <c:pt idx="42">
                  <c:v>80.61</c:v>
                </c:pt>
                <c:pt idx="43">
                  <c:v>143.16</c:v>
                </c:pt>
                <c:pt idx="44">
                  <c:v>60.3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64.150000000000006</c:v>
                </c:pt>
                <c:pt idx="48">
                  <c:v>45.45</c:v>
                </c:pt>
                <c:pt idx="49">
                  <c:v>72.14</c:v>
                </c:pt>
                <c:pt idx="50">
                  <c:v>39.700000000000003</c:v>
                </c:pt>
                <c:pt idx="51">
                  <c:v>45.6</c:v>
                </c:pt>
                <c:pt idx="52">
                  <c:v>35.25</c:v>
                </c:pt>
                <c:pt idx="53">
                  <c:v>35.25</c:v>
                </c:pt>
                <c:pt idx="54">
                  <c:v>35.25</c:v>
                </c:pt>
                <c:pt idx="55">
                  <c:v>18.05</c:v>
                </c:pt>
                <c:pt idx="56">
                  <c:v>26.4</c:v>
                </c:pt>
                <c:pt idx="57">
                  <c:v>84.3</c:v>
                </c:pt>
                <c:pt idx="58">
                  <c:v>66.56</c:v>
                </c:pt>
                <c:pt idx="59">
                  <c:v>61.68</c:v>
                </c:pt>
                <c:pt idx="60">
                  <c:v>61.68</c:v>
                </c:pt>
                <c:pt idx="61">
                  <c:v>61.68</c:v>
                </c:pt>
                <c:pt idx="62">
                  <c:v>61.68</c:v>
                </c:pt>
                <c:pt idx="63">
                  <c:v>32.5</c:v>
                </c:pt>
                <c:pt idx="64">
                  <c:v>29.5</c:v>
                </c:pt>
                <c:pt idx="65">
                  <c:v>29</c:v>
                </c:pt>
                <c:pt idx="66">
                  <c:v>25.1</c:v>
                </c:pt>
                <c:pt idx="67">
                  <c:v>25.1</c:v>
                </c:pt>
                <c:pt idx="68">
                  <c:v>25.1</c:v>
                </c:pt>
                <c:pt idx="69">
                  <c:v>24</c:v>
                </c:pt>
                <c:pt idx="70">
                  <c:v>14.9</c:v>
                </c:pt>
                <c:pt idx="71">
                  <c:v>19.68</c:v>
                </c:pt>
                <c:pt idx="72">
                  <c:v>33.5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32.700000000000003</c:v>
                </c:pt>
                <c:pt idx="76">
                  <c:v>27.67</c:v>
                </c:pt>
                <c:pt idx="77">
                  <c:v>22.5</c:v>
                </c:pt>
                <c:pt idx="78">
                  <c:v>29</c:v>
                </c:pt>
                <c:pt idx="79">
                  <c:v>8.3000000000000007</c:v>
                </c:pt>
                <c:pt idx="80">
                  <c:v>26.9</c:v>
                </c:pt>
                <c:pt idx="81">
                  <c:v>26.9</c:v>
                </c:pt>
                <c:pt idx="82">
                  <c:v>26.9</c:v>
                </c:pt>
                <c:pt idx="83">
                  <c:v>69.3</c:v>
                </c:pt>
                <c:pt idx="84">
                  <c:v>34.1</c:v>
                </c:pt>
                <c:pt idx="85">
                  <c:v>37.4</c:v>
                </c:pt>
                <c:pt idx="86">
                  <c:v>40.799999999999997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37.4</c:v>
                </c:pt>
                <c:pt idx="91">
                  <c:v>55.48</c:v>
                </c:pt>
                <c:pt idx="92">
                  <c:v>42.2</c:v>
                </c:pt>
                <c:pt idx="93">
                  <c:v>47.1</c:v>
                </c:pt>
                <c:pt idx="94">
                  <c:v>109</c:v>
                </c:pt>
                <c:pt idx="95">
                  <c:v>109</c:v>
                </c:pt>
                <c:pt idx="96">
                  <c:v>109</c:v>
                </c:pt>
                <c:pt idx="97">
                  <c:v>80.7</c:v>
                </c:pt>
                <c:pt idx="98">
                  <c:v>44.5</c:v>
                </c:pt>
                <c:pt idx="99" formatCode="0.00">
                  <c:v>51.266666666666659</c:v>
                </c:pt>
                <c:pt idx="100">
                  <c:v>18.3</c:v>
                </c:pt>
                <c:pt idx="101">
                  <c:v>23.4</c:v>
                </c:pt>
                <c:pt idx="102">
                  <c:v>23.4</c:v>
                </c:pt>
                <c:pt idx="103">
                  <c:v>23.4</c:v>
                </c:pt>
                <c:pt idx="104">
                  <c:v>23.4</c:v>
                </c:pt>
                <c:pt idx="105">
                  <c:v>52.9</c:v>
                </c:pt>
                <c:pt idx="106">
                  <c:v>27.3</c:v>
                </c:pt>
                <c:pt idx="107">
                  <c:v>37.9</c:v>
                </c:pt>
                <c:pt idx="108">
                  <c:v>40.299999999999997</c:v>
                </c:pt>
                <c:pt idx="109">
                  <c:v>40.299999999999997</c:v>
                </c:pt>
                <c:pt idx="110">
                  <c:v>40.299999999999997</c:v>
                </c:pt>
                <c:pt idx="111">
                  <c:v>67.760000000000005</c:v>
                </c:pt>
                <c:pt idx="112">
                  <c:v>107.9</c:v>
                </c:pt>
                <c:pt idx="113">
                  <c:v>40.1</c:v>
                </c:pt>
                <c:pt idx="114">
                  <c:v>54.4</c:v>
                </c:pt>
                <c:pt idx="115" formatCode="0.0">
                  <c:v>83.9</c:v>
                </c:pt>
                <c:pt idx="116" formatCode="0.0">
                  <c:v>83.9</c:v>
                </c:pt>
                <c:pt idx="117" formatCode="0.0">
                  <c:v>83.9</c:v>
                </c:pt>
                <c:pt idx="118">
                  <c:v>46</c:v>
                </c:pt>
                <c:pt idx="119">
                  <c:v>53.5</c:v>
                </c:pt>
                <c:pt idx="120">
                  <c:v>31.6</c:v>
                </c:pt>
                <c:pt idx="121">
                  <c:v>31.6</c:v>
                </c:pt>
                <c:pt idx="122">
                  <c:v>9.15</c:v>
                </c:pt>
                <c:pt idx="123">
                  <c:v>9.15</c:v>
                </c:pt>
                <c:pt idx="124">
                  <c:v>9.15</c:v>
                </c:pt>
                <c:pt idx="125">
                  <c:v>9.15</c:v>
                </c:pt>
                <c:pt idx="126">
                  <c:v>4.8</c:v>
                </c:pt>
                <c:pt idx="127">
                  <c:v>12.7</c:v>
                </c:pt>
                <c:pt idx="128">
                  <c:v>5.6</c:v>
                </c:pt>
                <c:pt idx="129">
                  <c:v>22.6</c:v>
                </c:pt>
                <c:pt idx="130">
                  <c:v>22.6</c:v>
                </c:pt>
                <c:pt idx="131">
                  <c:v>22.6</c:v>
                </c:pt>
                <c:pt idx="132">
                  <c:v>24.1</c:v>
                </c:pt>
                <c:pt idx="133">
                  <c:v>21.7</c:v>
                </c:pt>
                <c:pt idx="134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16864"/>
        <c:axId val="152535808"/>
      </c:lineChart>
      <c:dateAx>
        <c:axId val="15251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358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5253580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1686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736958934522057"/>
          <c:y val="6.1990212071778177E-2"/>
          <c:w val="0.29633740288568688"/>
          <c:h val="3.91517128874433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2.bin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88" workbookViewId="0"/>
  </sheetViews>
  <pageMargins left="0.75" right="0.75" top="1" bottom="1" header="0.5" footer="0.5"/>
  <pageSetup paperSize="132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published="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published="0"/>
  <sheetViews>
    <sheetView zoomScale="8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zoomScale="84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published="0">
    <tabColor indexed="5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published="0">
    <tabColor indexed="1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published="0">
    <tabColor indexed="5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published="0">
    <tabColor indexed="1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18" Type="http://schemas.openxmlformats.org/officeDocument/2006/relationships/chart" Target="../charts/chart66.xml"/><Relationship Id="rId3" Type="http://schemas.openxmlformats.org/officeDocument/2006/relationships/chart" Target="../charts/chart51.xml"/><Relationship Id="rId21" Type="http://schemas.openxmlformats.org/officeDocument/2006/relationships/chart" Target="../charts/chart69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17" Type="http://schemas.openxmlformats.org/officeDocument/2006/relationships/chart" Target="../charts/chart65.xml"/><Relationship Id="rId2" Type="http://schemas.openxmlformats.org/officeDocument/2006/relationships/chart" Target="../charts/chart50.xml"/><Relationship Id="rId16" Type="http://schemas.openxmlformats.org/officeDocument/2006/relationships/chart" Target="../charts/chart64.xml"/><Relationship Id="rId20" Type="http://schemas.openxmlformats.org/officeDocument/2006/relationships/chart" Target="../charts/chart68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10" Type="http://schemas.openxmlformats.org/officeDocument/2006/relationships/chart" Target="../charts/chart58.xml"/><Relationship Id="rId19" Type="http://schemas.openxmlformats.org/officeDocument/2006/relationships/chart" Target="../charts/chart67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769744" cy="5844886"/>
    <xdr:graphicFrame macro="" fPublished="1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33284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118</xdr:row>
      <xdr:rowOff>38100</xdr:rowOff>
    </xdr:from>
    <xdr:to>
      <xdr:col>11</xdr:col>
      <xdr:colOff>247650</xdr:colOff>
      <xdr:row>133</xdr:row>
      <xdr:rowOff>76200</xdr:rowOff>
    </xdr:to>
    <xdr:graphicFrame macro="">
      <xdr:nvGraphicFramePr>
        <xdr:cNvPr id="5120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323850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4907" cy="629076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0.48225</cdr:x>
      <cdr:y>0.48275</cdr:y>
    </cdr:from>
    <cdr:to>
      <cdr:x>0.5185</cdr:x>
      <cdr:y>0.5145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38682" y="2818693"/>
          <a:ext cx="311098" cy="185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600074</xdr:colOff>
      <xdr:row>28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247650</xdr:colOff>
      <xdr:row>47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2</xdr:row>
      <xdr:rowOff>85725</xdr:rowOff>
    </xdr:from>
    <xdr:to>
      <xdr:col>18</xdr:col>
      <xdr:colOff>371474</xdr:colOff>
      <xdr:row>38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386321</xdr:colOff>
      <xdr:row>0</xdr:row>
      <xdr:rowOff>135870</xdr:rowOff>
    </xdr:from>
    <xdr:to>
      <xdr:col>15</xdr:col>
      <xdr:colOff>234201</xdr:colOff>
      <xdr:row>37</xdr:row>
      <xdr:rowOff>88245</xdr:rowOff>
    </xdr:to>
    <xdr:graphicFrame macro="" fPublished="1">
      <xdr:nvGraphicFramePr>
        <xdr:cNvPr id="3" name="West Fargo, South Fargo, North Fargo, Rural Averag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2</xdr:row>
      <xdr:rowOff>47626</xdr:rowOff>
    </xdr:from>
    <xdr:to>
      <xdr:col>15</xdr:col>
      <xdr:colOff>276224</xdr:colOff>
      <xdr:row>38</xdr:row>
      <xdr:rowOff>133350</xdr:rowOff>
    </xdr:to>
    <xdr:graphicFrame macro="">
      <xdr:nvGraphicFramePr>
        <xdr:cNvPr id="2" name="Old Webgrap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absoluteAnchor>
    <xdr:pos x="19050" y="0"/>
    <xdr:ext cx="5149216" cy="3401568"/>
    <xdr:graphicFrame macro="">
      <xdr:nvGraphicFramePr>
        <xdr:cNvPr id="2" name="Chart 1"/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5524500" y="43070"/>
    <xdr:ext cx="5149216" cy="3401568"/>
    <xdr:graphicFrame macro="">
      <xdr:nvGraphicFramePr>
        <xdr:cNvPr id="3" name="Chart 2"/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0" y="3483251"/>
    <xdr:ext cx="5120640" cy="3383280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5516217" y="3477868"/>
    <xdr:ext cx="5120640" cy="3383280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0" y="6959462"/>
    <xdr:ext cx="5120640" cy="3383280"/>
    <xdr:graphicFrame macro="">
      <xdr:nvGraphicFramePr>
        <xdr:cNvPr id="6" name="Chart 5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516217" y="6954078"/>
    <xdr:ext cx="5120640" cy="3383280"/>
    <xdr:graphicFrame macro="">
      <xdr:nvGraphicFramePr>
        <xdr:cNvPr id="7" name="Chart 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0" y="10443955"/>
    <xdr:ext cx="5120640" cy="3383280"/>
    <xdr:graphicFrame macro="">
      <xdr:nvGraphicFramePr>
        <xdr:cNvPr id="8" name="Chart 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5524500" y="10438571"/>
    <xdr:ext cx="5120640" cy="3383280"/>
    <xdr:graphicFrame macro="">
      <xdr:nvGraphicFramePr>
        <xdr:cNvPr id="9" name="Chart 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0" y="13920166"/>
    <xdr:ext cx="5120640" cy="3383280"/>
    <xdr:graphicFrame macro="">
      <xdr:nvGraphicFramePr>
        <xdr:cNvPr id="10" name="Chart 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  <xdr:absoluteAnchor>
    <xdr:pos x="5524500" y="13914782"/>
    <xdr:ext cx="5120640" cy="3383280"/>
    <xdr:graphicFrame macro="">
      <xdr:nvGraphicFramePr>
        <xdr:cNvPr id="11" name="Chart 10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absoluteAnchor>
  <xdr:absoluteAnchor>
    <xdr:pos x="24848" y="17388094"/>
    <xdr:ext cx="5120640" cy="3383280"/>
    <xdr:graphicFrame macro="">
      <xdr:nvGraphicFramePr>
        <xdr:cNvPr id="12" name="Chart 1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absoluteAnchor>
  <xdr:absoluteAnchor>
    <xdr:pos x="5524500" y="17399276"/>
    <xdr:ext cx="5120640" cy="3383280"/>
    <xdr:graphicFrame macro="">
      <xdr:nvGraphicFramePr>
        <xdr:cNvPr id="13" name="Chart 1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absoluteAnchor>
  <xdr:absoluteAnchor>
    <xdr:pos x="0" y="20864306"/>
    <xdr:ext cx="5120640" cy="3383280"/>
    <xdr:graphicFrame macro="">
      <xdr:nvGraphicFramePr>
        <xdr:cNvPr id="14" name="Chart 1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absoluteAnchor>
  <xdr:absoluteAnchor>
    <xdr:pos x="5524500" y="20883770"/>
    <xdr:ext cx="5120640" cy="3383280"/>
    <xdr:graphicFrame macro="">
      <xdr:nvGraphicFramePr>
        <xdr:cNvPr id="15" name="Chart 1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absoluteAnchor>
  <xdr:absoluteAnchor>
    <xdr:pos x="0" y="24373647"/>
    <xdr:ext cx="5120640" cy="3383280"/>
    <xdr:graphicFrame macro="">
      <xdr:nvGraphicFramePr>
        <xdr:cNvPr id="17" name="Chart 1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absoluteAnchor>
  <xdr:absoluteAnchor>
    <xdr:pos x="5524500" y="24218348"/>
    <xdr:ext cx="5120640" cy="3516630"/>
    <xdr:graphicFrame macro="">
      <xdr:nvGraphicFramePr>
        <xdr:cNvPr id="18" name="Chart 1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absoluteAnchor>
  <xdr:absoluteAnchor>
    <xdr:pos x="41413" y="27882989"/>
    <xdr:ext cx="5120640" cy="3383280"/>
    <xdr:graphicFrame macro="">
      <xdr:nvGraphicFramePr>
        <xdr:cNvPr id="19" name="Chart 1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absoluteAnchor>
  <xdr:absoluteAnchor>
    <xdr:pos x="5532782" y="27877605"/>
    <xdr:ext cx="5120640" cy="3383280"/>
    <xdr:graphicFrame macro="">
      <xdr:nvGraphicFramePr>
        <xdr:cNvPr id="20" name="Chart 1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absoluteAnchor>
  <xdr:absoluteAnchor>
    <xdr:pos x="16566" y="31301221"/>
    <xdr:ext cx="5120640" cy="3383280"/>
    <xdr:graphicFrame macro="">
      <xdr:nvGraphicFramePr>
        <xdr:cNvPr id="21" name="Chart 20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absoluteAnchor>
  <xdr:absoluteAnchor>
    <xdr:pos x="5532783" y="31337250"/>
    <xdr:ext cx="5120640" cy="3383280"/>
    <xdr:graphicFrame macro="">
      <xdr:nvGraphicFramePr>
        <xdr:cNvPr id="22" name="Chart 2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absoluteAnchor>
  <xdr:absoluteAnchor>
    <xdr:pos x="33132" y="34835410"/>
    <xdr:ext cx="5120640" cy="3383280"/>
    <xdr:graphicFrame macro="">
      <xdr:nvGraphicFramePr>
        <xdr:cNvPr id="23" name="Chart 2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T65537"/>
  <sheetViews>
    <sheetView zoomScaleNormal="100" workbookViewId="0">
      <pane ySplit="1" topLeftCell="A5" activePane="bottomLeft" state="frozen"/>
      <selection pane="bottomLeft" activeCell="H1" sqref="H1:H1048576"/>
    </sheetView>
  </sheetViews>
  <sheetFormatPr defaultRowHeight="12.75" x14ac:dyDescent="0.2"/>
  <cols>
    <col min="1" max="1" width="13.85546875" style="50" bestFit="1" customWidth="1"/>
    <col min="2" max="2" width="16" style="34" bestFit="1" customWidth="1"/>
    <col min="3" max="3" width="14" style="34" customWidth="1"/>
    <col min="4" max="4" width="13.28515625" style="34" customWidth="1"/>
    <col min="5" max="5" width="19.28515625" style="49" customWidth="1"/>
    <col min="6" max="6" width="14.5703125" style="47" bestFit="1" customWidth="1"/>
    <col min="7" max="7" width="26" style="47" bestFit="1" customWidth="1"/>
    <col min="8" max="8" width="23.140625" style="47" bestFit="1" customWidth="1"/>
    <col min="9" max="9" width="26" style="49" bestFit="1" customWidth="1"/>
    <col min="10" max="11" width="19.28515625" style="49" customWidth="1"/>
    <col min="12" max="12" width="23.42578125" style="49" bestFit="1" customWidth="1"/>
    <col min="13" max="13" width="19.28515625" style="42" customWidth="1"/>
    <col min="14" max="14" width="17.5703125" style="42" customWidth="1"/>
    <col min="15" max="15" width="17.42578125" style="34" bestFit="1" customWidth="1"/>
    <col min="16" max="16" width="20.28515625" style="48" bestFit="1" customWidth="1"/>
    <col min="17" max="19" width="18.85546875" style="34" bestFit="1" customWidth="1"/>
    <col min="20" max="20" width="18" style="34" bestFit="1" customWidth="1"/>
    <col min="21" max="16384" width="9.140625" style="34"/>
  </cols>
  <sheetData>
    <row r="1" spans="1:20" x14ac:dyDescent="0.2">
      <c r="A1" s="27" t="s">
        <v>0</v>
      </c>
      <c r="B1" s="28" t="s">
        <v>1</v>
      </c>
      <c r="C1" s="28" t="s">
        <v>2</v>
      </c>
      <c r="D1" s="28" t="s">
        <v>3</v>
      </c>
      <c r="E1" s="29" t="s">
        <v>4</v>
      </c>
      <c r="F1" s="32" t="s">
        <v>5</v>
      </c>
      <c r="G1" s="32" t="s">
        <v>238</v>
      </c>
      <c r="H1" s="32" t="s">
        <v>239</v>
      </c>
      <c r="I1" s="29" t="s">
        <v>6</v>
      </c>
      <c r="J1" s="29" t="s">
        <v>7</v>
      </c>
      <c r="K1" s="29" t="s">
        <v>8</v>
      </c>
      <c r="L1" s="29" t="s">
        <v>9</v>
      </c>
      <c r="M1" s="30" t="s">
        <v>10</v>
      </c>
      <c r="N1" s="31" t="s">
        <v>11</v>
      </c>
      <c r="O1" s="33" t="s">
        <v>12</v>
      </c>
      <c r="P1" s="32" t="s">
        <v>13</v>
      </c>
      <c r="Q1" s="34" t="s">
        <v>14</v>
      </c>
      <c r="R1" s="34" t="s">
        <v>15</v>
      </c>
      <c r="S1" s="35" t="s">
        <v>16</v>
      </c>
      <c r="T1" s="34" t="s">
        <v>17</v>
      </c>
    </row>
    <row r="2" spans="1:20" x14ac:dyDescent="0.2">
      <c r="A2" s="27"/>
      <c r="B2" s="28"/>
      <c r="C2" s="28"/>
      <c r="D2" s="28"/>
      <c r="E2" s="29"/>
      <c r="F2" s="32"/>
      <c r="G2" s="32"/>
      <c r="H2" s="32"/>
      <c r="I2" s="29"/>
      <c r="J2" s="29"/>
      <c r="K2" s="29"/>
      <c r="L2" s="29"/>
      <c r="M2" s="30"/>
      <c r="N2" s="31"/>
      <c r="O2" s="33"/>
      <c r="P2" s="32"/>
    </row>
    <row r="3" spans="1:20" x14ac:dyDescent="0.2">
      <c r="A3" s="52">
        <v>40299</v>
      </c>
      <c r="B3" s="28"/>
      <c r="C3" s="28"/>
      <c r="D3" s="28"/>
      <c r="E3" s="29"/>
      <c r="F3" s="32"/>
      <c r="G3" s="32"/>
      <c r="H3" s="32"/>
      <c r="I3" s="29"/>
      <c r="J3" s="29"/>
      <c r="K3" s="29"/>
      <c r="L3" s="29"/>
      <c r="M3" s="30"/>
      <c r="N3" s="31"/>
      <c r="O3" s="33"/>
      <c r="P3" s="32"/>
    </row>
    <row r="4" spans="1:20" x14ac:dyDescent="0.2">
      <c r="A4" s="52">
        <v>40300</v>
      </c>
      <c r="B4" s="28"/>
      <c r="C4" s="28"/>
      <c r="D4" s="28"/>
      <c r="E4" s="29"/>
      <c r="F4" s="32"/>
      <c r="G4" s="32"/>
      <c r="H4" s="32"/>
      <c r="I4" s="29"/>
      <c r="J4" s="29"/>
      <c r="K4" s="29"/>
      <c r="L4" s="29"/>
      <c r="M4" s="30"/>
      <c r="N4" s="31"/>
      <c r="O4" s="33"/>
      <c r="P4" s="32"/>
    </row>
    <row r="5" spans="1:20" x14ac:dyDescent="0.2">
      <c r="A5" s="52">
        <v>40301</v>
      </c>
      <c r="B5" s="28"/>
      <c r="C5" s="28"/>
      <c r="D5" s="28"/>
      <c r="E5" s="29"/>
      <c r="F5" s="32"/>
      <c r="G5" s="32"/>
      <c r="H5" s="32"/>
      <c r="I5" s="29"/>
      <c r="J5" s="29"/>
      <c r="K5" s="29"/>
      <c r="L5" s="29"/>
      <c r="M5" s="30"/>
      <c r="N5" s="31"/>
      <c r="O5" s="33"/>
      <c r="P5" s="32"/>
    </row>
    <row r="6" spans="1:20" x14ac:dyDescent="0.2">
      <c r="A6" s="52">
        <v>40302</v>
      </c>
      <c r="B6" s="28"/>
      <c r="C6" s="28"/>
      <c r="D6" s="28"/>
      <c r="E6" s="29"/>
      <c r="F6" s="32"/>
      <c r="G6" s="32"/>
      <c r="H6" s="32"/>
      <c r="I6" s="29"/>
      <c r="J6" s="29"/>
      <c r="K6" s="29"/>
      <c r="L6" s="29"/>
      <c r="M6" s="30"/>
      <c r="N6" s="31"/>
      <c r="O6" s="33"/>
      <c r="P6" s="32"/>
    </row>
    <row r="7" spans="1:20" x14ac:dyDescent="0.2">
      <c r="A7" s="36">
        <v>39938</v>
      </c>
      <c r="B7" s="37"/>
      <c r="C7" s="37"/>
      <c r="D7" s="37"/>
      <c r="E7" s="38"/>
      <c r="F7" s="32"/>
      <c r="G7" s="32"/>
      <c r="H7" s="32"/>
      <c r="I7" s="29"/>
      <c r="J7" s="29"/>
      <c r="K7" s="38"/>
      <c r="L7" s="38"/>
      <c r="M7" s="39"/>
      <c r="N7" s="31"/>
      <c r="O7" s="40">
        <v>8</v>
      </c>
      <c r="P7" s="34"/>
    </row>
    <row r="8" spans="1:20" x14ac:dyDescent="0.2">
      <c r="A8" s="36">
        <v>40304</v>
      </c>
      <c r="B8" s="41"/>
      <c r="C8" s="41"/>
      <c r="D8" s="41"/>
      <c r="E8" s="38"/>
      <c r="F8" s="32"/>
      <c r="G8" s="32"/>
      <c r="H8" s="32"/>
      <c r="I8" s="38"/>
      <c r="J8" s="29"/>
      <c r="K8" s="38"/>
      <c r="L8" s="38"/>
      <c r="M8" s="39"/>
      <c r="N8" s="31"/>
      <c r="O8" s="40">
        <v>3.66</v>
      </c>
      <c r="P8" s="34"/>
    </row>
    <row r="9" spans="1:20" x14ac:dyDescent="0.2">
      <c r="A9" s="36">
        <v>40305</v>
      </c>
      <c r="B9" s="36"/>
      <c r="C9" s="41"/>
      <c r="D9" s="41"/>
      <c r="E9" s="38"/>
      <c r="F9" s="32"/>
      <c r="G9" s="32"/>
      <c r="H9" s="32"/>
      <c r="I9" s="38"/>
      <c r="J9" s="29"/>
      <c r="K9" s="38"/>
      <c r="L9" s="38"/>
      <c r="M9" s="39"/>
      <c r="N9" s="31"/>
      <c r="O9" s="40">
        <v>4.2</v>
      </c>
      <c r="P9" s="34"/>
    </row>
    <row r="10" spans="1:20" x14ac:dyDescent="0.2">
      <c r="A10" s="36">
        <v>40306</v>
      </c>
      <c r="B10" s="41"/>
      <c r="C10" s="41"/>
      <c r="D10" s="41"/>
      <c r="E10" s="38"/>
      <c r="F10" s="32"/>
      <c r="G10" s="32"/>
      <c r="H10" s="32"/>
      <c r="I10" s="38"/>
      <c r="J10" s="29"/>
      <c r="K10" s="38"/>
      <c r="L10" s="38"/>
      <c r="M10" s="39"/>
      <c r="N10" s="31"/>
      <c r="O10" s="40">
        <v>4.2</v>
      </c>
      <c r="P10" s="34"/>
    </row>
    <row r="11" spans="1:20" x14ac:dyDescent="0.2">
      <c r="A11" s="36">
        <v>40307</v>
      </c>
      <c r="B11" s="41"/>
      <c r="C11" s="41"/>
      <c r="D11" s="41"/>
      <c r="E11" s="38"/>
      <c r="F11" s="32"/>
      <c r="G11" s="32"/>
      <c r="H11" s="32"/>
      <c r="I11" s="38"/>
      <c r="J11" s="29"/>
      <c r="K11" s="38"/>
      <c r="L11" s="38"/>
      <c r="M11" s="39"/>
      <c r="N11" s="31"/>
      <c r="O11" s="40">
        <v>4.2</v>
      </c>
      <c r="P11" s="34"/>
    </row>
    <row r="12" spans="1:20" x14ac:dyDescent="0.2">
      <c r="A12" s="36">
        <v>40308</v>
      </c>
      <c r="B12" s="41"/>
      <c r="C12" s="41"/>
      <c r="D12" s="41"/>
      <c r="E12" s="38"/>
      <c r="F12" s="32"/>
      <c r="G12" s="32"/>
      <c r="H12" s="32"/>
      <c r="I12" s="38"/>
      <c r="J12" s="29"/>
      <c r="K12" s="38"/>
      <c r="L12" s="38"/>
      <c r="M12" s="39"/>
      <c r="N12" s="31"/>
      <c r="O12" s="40">
        <v>1.89</v>
      </c>
      <c r="P12" s="34"/>
    </row>
    <row r="13" spans="1:20" x14ac:dyDescent="0.2">
      <c r="A13" s="36">
        <v>40309</v>
      </c>
      <c r="B13" s="41"/>
      <c r="C13" s="41"/>
      <c r="D13" s="41"/>
      <c r="E13" s="38"/>
      <c r="F13" s="32"/>
      <c r="G13" s="32"/>
      <c r="H13" s="32"/>
      <c r="I13" s="38"/>
      <c r="J13" s="29"/>
      <c r="K13" s="38"/>
      <c r="L13" s="38"/>
      <c r="M13" s="39"/>
      <c r="N13" s="31"/>
      <c r="O13" s="40">
        <v>14.7</v>
      </c>
      <c r="P13" s="34"/>
    </row>
    <row r="14" spans="1:20" x14ac:dyDescent="0.2">
      <c r="A14" s="36">
        <v>40310</v>
      </c>
      <c r="B14" s="41"/>
      <c r="C14" s="41"/>
      <c r="D14" s="41"/>
      <c r="E14" s="38"/>
      <c r="F14" s="32"/>
      <c r="G14" s="32"/>
      <c r="H14" s="32"/>
      <c r="I14" s="38"/>
      <c r="J14" s="29"/>
      <c r="K14" s="38"/>
      <c r="L14" s="38"/>
      <c r="M14" s="39"/>
      <c r="N14" s="31"/>
      <c r="O14" s="40">
        <v>13.2</v>
      </c>
      <c r="P14" s="34"/>
    </row>
    <row r="15" spans="1:20" x14ac:dyDescent="0.2">
      <c r="A15" s="36">
        <v>40311</v>
      </c>
      <c r="B15" s="41"/>
      <c r="C15" s="41"/>
      <c r="D15" s="41"/>
      <c r="E15" s="38"/>
      <c r="F15" s="32"/>
      <c r="G15" s="32"/>
      <c r="H15" s="32"/>
      <c r="I15" s="38"/>
      <c r="J15" s="29"/>
      <c r="K15" s="38"/>
      <c r="L15" s="38"/>
      <c r="M15" s="39"/>
      <c r="N15" s="31"/>
      <c r="O15" s="40">
        <v>8.76</v>
      </c>
      <c r="P15" s="34"/>
    </row>
    <row r="16" spans="1:20" x14ac:dyDescent="0.2">
      <c r="A16" s="36">
        <v>40312</v>
      </c>
      <c r="B16" s="41"/>
      <c r="C16" s="41"/>
      <c r="D16" s="41"/>
      <c r="E16" s="38"/>
      <c r="F16" s="32"/>
      <c r="G16" s="32"/>
      <c r="H16" s="32"/>
      <c r="I16" s="38"/>
      <c r="J16" s="29"/>
      <c r="K16" s="38"/>
      <c r="L16" s="38"/>
      <c r="M16" s="39">
        <v>0.32</v>
      </c>
      <c r="N16" s="31"/>
      <c r="O16" s="40">
        <v>7.04</v>
      </c>
      <c r="P16" s="34"/>
    </row>
    <row r="17" spans="1:20" x14ac:dyDescent="0.2">
      <c r="A17" s="36">
        <v>40313</v>
      </c>
      <c r="B17" s="41"/>
      <c r="C17" s="41"/>
      <c r="D17" s="41"/>
      <c r="E17" s="38"/>
      <c r="F17" s="32"/>
      <c r="G17" s="32"/>
      <c r="H17" s="32"/>
      <c r="I17" s="38"/>
      <c r="J17" s="29"/>
      <c r="K17" s="38"/>
      <c r="L17" s="38"/>
      <c r="M17" s="39">
        <v>1.7</v>
      </c>
      <c r="N17" s="31"/>
      <c r="O17" s="40">
        <v>33.4</v>
      </c>
      <c r="P17" s="34"/>
    </row>
    <row r="18" spans="1:20" x14ac:dyDescent="0.2">
      <c r="A18" s="36">
        <v>40314</v>
      </c>
      <c r="B18" s="41"/>
      <c r="C18" s="41"/>
      <c r="D18" s="41"/>
      <c r="E18" s="38"/>
      <c r="F18" s="32"/>
      <c r="G18" s="32"/>
      <c r="H18" s="32"/>
      <c r="I18" s="38"/>
      <c r="J18" s="29"/>
      <c r="K18" s="38"/>
      <c r="L18" s="38"/>
      <c r="M18" s="39">
        <v>1.9</v>
      </c>
      <c r="N18" s="31"/>
      <c r="O18" s="40">
        <v>33.4</v>
      </c>
      <c r="P18" s="34"/>
      <c r="Q18" s="34">
        <v>5.4</v>
      </c>
    </row>
    <row r="19" spans="1:20" x14ac:dyDescent="0.2">
      <c r="A19" s="36">
        <v>40315</v>
      </c>
      <c r="B19" s="41"/>
      <c r="C19" s="41"/>
      <c r="D19" s="41"/>
      <c r="E19" s="38"/>
      <c r="F19" s="43"/>
      <c r="G19" s="43"/>
      <c r="H19" s="43"/>
      <c r="I19" s="38"/>
      <c r="J19" s="29"/>
      <c r="K19" s="38"/>
      <c r="L19" s="38"/>
      <c r="M19" s="39">
        <v>0.6</v>
      </c>
      <c r="N19" s="42">
        <v>4.2</v>
      </c>
      <c r="O19" s="40">
        <v>33.4</v>
      </c>
      <c r="P19" s="34">
        <v>63.3</v>
      </c>
      <c r="Q19" s="34">
        <v>1.6</v>
      </c>
    </row>
    <row r="20" spans="1:20" x14ac:dyDescent="0.2">
      <c r="A20" s="36">
        <v>40316</v>
      </c>
      <c r="B20" s="41"/>
      <c r="C20" s="41"/>
      <c r="D20" s="41"/>
      <c r="E20" s="38"/>
      <c r="F20" s="44"/>
      <c r="G20" s="44"/>
      <c r="H20" s="44"/>
      <c r="I20" s="38"/>
      <c r="J20" s="29"/>
      <c r="K20" s="38"/>
      <c r="L20" s="38"/>
      <c r="M20" s="39">
        <v>0.6</v>
      </c>
      <c r="N20" s="42">
        <v>45.4</v>
      </c>
      <c r="O20" s="40">
        <v>33.4</v>
      </c>
      <c r="P20" s="34">
        <v>86</v>
      </c>
      <c r="Q20" s="34">
        <v>1.6</v>
      </c>
    </row>
    <row r="21" spans="1:20" x14ac:dyDescent="0.2">
      <c r="A21" s="36">
        <v>40317</v>
      </c>
      <c r="B21" s="41"/>
      <c r="C21" s="41"/>
      <c r="D21" s="41"/>
      <c r="E21" s="38"/>
      <c r="F21" s="44"/>
      <c r="G21" s="44"/>
      <c r="H21" s="44"/>
      <c r="I21" s="38"/>
      <c r="J21" s="29"/>
      <c r="K21" s="38"/>
      <c r="L21" s="38"/>
      <c r="M21" s="39">
        <v>0.6</v>
      </c>
      <c r="N21" s="42">
        <v>8.1999999999999993</v>
      </c>
      <c r="O21" s="40">
        <v>41.4</v>
      </c>
      <c r="P21" s="34">
        <v>86</v>
      </c>
      <c r="Q21" s="34">
        <v>1.6</v>
      </c>
    </row>
    <row r="22" spans="1:20" x14ac:dyDescent="0.2">
      <c r="A22" s="36">
        <v>40318</v>
      </c>
      <c r="B22" s="41">
        <v>3.8</v>
      </c>
      <c r="C22" s="41">
        <v>7.08</v>
      </c>
      <c r="D22" s="41">
        <v>4.04</v>
      </c>
      <c r="E22"/>
      <c r="F22" s="44">
        <v>5.5</v>
      </c>
      <c r="G22" s="44"/>
      <c r="H22" s="44"/>
      <c r="I22" s="38">
        <v>5.13</v>
      </c>
      <c r="J22" s="38">
        <v>1.08</v>
      </c>
      <c r="K22" s="38"/>
      <c r="L22" s="38"/>
      <c r="M22" s="39">
        <v>0.14000000000000001</v>
      </c>
      <c r="N22" s="42">
        <v>8.1999999999999993</v>
      </c>
      <c r="O22" s="40">
        <v>4.7</v>
      </c>
      <c r="P22" s="34">
        <v>114.4</v>
      </c>
      <c r="Q22" s="34">
        <v>1.6</v>
      </c>
      <c r="S22" s="34">
        <v>8.6999999999999993</v>
      </c>
      <c r="T22" s="34">
        <f t="shared" ref="T22:T27" si="0">SUM(J22+I22)</f>
        <v>6.21</v>
      </c>
    </row>
    <row r="23" spans="1:20" x14ac:dyDescent="0.2">
      <c r="A23" s="36">
        <v>40319</v>
      </c>
      <c r="B23" s="41">
        <v>3.8</v>
      </c>
      <c r="C23" s="41">
        <v>7.08</v>
      </c>
      <c r="D23" s="41">
        <v>4.04</v>
      </c>
      <c r="E23"/>
      <c r="F23" s="44">
        <v>5.5</v>
      </c>
      <c r="G23" s="44"/>
      <c r="H23" s="44"/>
      <c r="I23" s="38">
        <v>5.13</v>
      </c>
      <c r="J23" s="38">
        <v>1.08</v>
      </c>
      <c r="K23" s="38">
        <v>3.6</v>
      </c>
      <c r="L23" s="38"/>
      <c r="M23" s="39">
        <v>0.18</v>
      </c>
      <c r="N23" s="42">
        <v>8.1999999999999993</v>
      </c>
      <c r="O23" s="40">
        <v>31.4</v>
      </c>
      <c r="P23" s="34">
        <v>114.4</v>
      </c>
      <c r="Q23" s="34">
        <v>0.14000000000000001</v>
      </c>
      <c r="R23" s="34">
        <v>3.1</v>
      </c>
      <c r="S23" s="34">
        <v>8.6999999999999993</v>
      </c>
      <c r="T23" s="34">
        <f t="shared" si="0"/>
        <v>6.21</v>
      </c>
    </row>
    <row r="24" spans="1:20" x14ac:dyDescent="0.2">
      <c r="A24" s="36">
        <v>40320</v>
      </c>
      <c r="B24" s="41">
        <v>3.8</v>
      </c>
      <c r="C24" s="41">
        <v>7.08</v>
      </c>
      <c r="D24" s="41">
        <v>4.04</v>
      </c>
      <c r="E24"/>
      <c r="F24" s="45">
        <v>5.5</v>
      </c>
      <c r="G24" s="45"/>
      <c r="H24" s="45"/>
      <c r="I24" s="38">
        <v>5.13</v>
      </c>
      <c r="J24" s="38">
        <v>1.08</v>
      </c>
      <c r="K24" s="38">
        <v>2.1</v>
      </c>
      <c r="L24" s="38"/>
      <c r="M24" s="39">
        <v>0.68</v>
      </c>
      <c r="N24" s="42">
        <v>16.899999999999999</v>
      </c>
      <c r="O24" s="40">
        <v>25.9</v>
      </c>
      <c r="P24" s="34">
        <v>114.4</v>
      </c>
      <c r="Q24" s="34">
        <v>2.4500000000000002</v>
      </c>
      <c r="R24" s="34">
        <v>3</v>
      </c>
      <c r="S24" s="34">
        <v>8.6999999999999993</v>
      </c>
      <c r="T24" s="34">
        <f t="shared" si="0"/>
        <v>6.21</v>
      </c>
    </row>
    <row r="25" spans="1:20" x14ac:dyDescent="0.2">
      <c r="A25" s="36">
        <v>40321</v>
      </c>
      <c r="B25" s="41">
        <v>3.8</v>
      </c>
      <c r="C25" s="41">
        <v>7.08</v>
      </c>
      <c r="D25" s="41">
        <v>4.04</v>
      </c>
      <c r="E25"/>
      <c r="F25" s="45">
        <v>5.5</v>
      </c>
      <c r="G25" s="45"/>
      <c r="H25" s="45"/>
      <c r="I25" s="38">
        <v>5.13</v>
      </c>
      <c r="J25" s="38">
        <v>1.08</v>
      </c>
      <c r="K25" s="38">
        <v>2.1</v>
      </c>
      <c r="L25" s="38"/>
      <c r="M25" s="39">
        <v>0.6</v>
      </c>
      <c r="N25" s="42">
        <v>27.4</v>
      </c>
      <c r="O25" s="40">
        <v>25.9</v>
      </c>
      <c r="P25" s="34">
        <v>91.7</v>
      </c>
      <c r="Q25" s="34">
        <v>2.4500000000000002</v>
      </c>
      <c r="R25" s="34">
        <v>3</v>
      </c>
      <c r="S25" s="34">
        <v>8.6999999999999993</v>
      </c>
      <c r="T25" s="34">
        <f t="shared" si="0"/>
        <v>6.21</v>
      </c>
    </row>
    <row r="26" spans="1:20" x14ac:dyDescent="0.2">
      <c r="A26" s="36">
        <v>40322</v>
      </c>
      <c r="B26" s="41">
        <v>3.8</v>
      </c>
      <c r="C26" s="41">
        <v>7.08</v>
      </c>
      <c r="D26" s="41">
        <v>4.04</v>
      </c>
      <c r="E26"/>
      <c r="F26" s="44">
        <v>5.5</v>
      </c>
      <c r="G26" s="44"/>
      <c r="H26" s="44"/>
      <c r="I26" s="38">
        <v>5.13</v>
      </c>
      <c r="J26" s="38">
        <v>1.08</v>
      </c>
      <c r="K26" s="38">
        <v>2.1</v>
      </c>
      <c r="L26" s="38"/>
      <c r="M26" s="39">
        <v>0.9</v>
      </c>
      <c r="N26" s="42">
        <v>9.5</v>
      </c>
      <c r="O26" s="40">
        <v>25.9</v>
      </c>
      <c r="P26" s="34">
        <v>91.7</v>
      </c>
      <c r="Q26" s="34">
        <v>0.8</v>
      </c>
      <c r="R26" s="34">
        <v>3</v>
      </c>
      <c r="S26" s="34">
        <v>8.6999999999999993</v>
      </c>
      <c r="T26" s="34">
        <f t="shared" si="0"/>
        <v>6.21</v>
      </c>
    </row>
    <row r="27" spans="1:20" x14ac:dyDescent="0.2">
      <c r="A27" s="36">
        <v>40323</v>
      </c>
      <c r="B27" s="41">
        <v>10.5</v>
      </c>
      <c r="C27" s="41">
        <v>14</v>
      </c>
      <c r="D27" s="41">
        <v>6</v>
      </c>
      <c r="E27"/>
      <c r="F27" s="44">
        <v>11.4</v>
      </c>
      <c r="G27" s="44"/>
      <c r="H27" s="44"/>
      <c r="I27" s="38">
        <v>10.1</v>
      </c>
      <c r="J27" s="29">
        <v>2.6</v>
      </c>
      <c r="K27" s="38">
        <v>2.1</v>
      </c>
      <c r="L27" s="38"/>
      <c r="M27" s="39">
        <v>0.9</v>
      </c>
      <c r="N27" s="42">
        <v>1.9</v>
      </c>
      <c r="O27" s="40">
        <v>9.2799999999999994</v>
      </c>
      <c r="P27" s="34">
        <v>36.200000000000003</v>
      </c>
      <c r="Q27" s="34">
        <v>0.8</v>
      </c>
      <c r="R27" s="34">
        <v>3</v>
      </c>
      <c r="S27" s="34">
        <v>17.55</v>
      </c>
      <c r="T27" s="34">
        <f t="shared" si="0"/>
        <v>12.7</v>
      </c>
    </row>
    <row r="28" spans="1:20" x14ac:dyDescent="0.2">
      <c r="A28" s="36">
        <v>40324</v>
      </c>
      <c r="B28" s="41">
        <v>6.67</v>
      </c>
      <c r="C28" s="41">
        <v>10.7</v>
      </c>
      <c r="D28" s="41">
        <v>13.8</v>
      </c>
      <c r="E28"/>
      <c r="F28" s="45"/>
      <c r="G28" s="45"/>
      <c r="H28" s="45"/>
      <c r="I28" s="38">
        <v>12.75</v>
      </c>
      <c r="J28" s="29">
        <v>5.4</v>
      </c>
      <c r="K28" s="38">
        <v>2.1</v>
      </c>
      <c r="L28" s="38">
        <v>0.35</v>
      </c>
      <c r="M28" s="39">
        <v>0.9</v>
      </c>
      <c r="N28" s="42">
        <v>26.3</v>
      </c>
      <c r="O28" s="40">
        <v>18.28</v>
      </c>
      <c r="P28" s="34">
        <v>36.200000000000003</v>
      </c>
      <c r="Q28" s="34">
        <v>0.8</v>
      </c>
      <c r="R28" s="34">
        <v>3</v>
      </c>
      <c r="S28" s="34">
        <v>17.55</v>
      </c>
      <c r="T28" s="34">
        <f>SUM(J28+I28)</f>
        <v>18.149999999999999</v>
      </c>
    </row>
    <row r="29" spans="1:20" x14ac:dyDescent="0.2">
      <c r="A29" s="36">
        <v>40325</v>
      </c>
      <c r="B29" s="41">
        <v>15.1</v>
      </c>
      <c r="C29" s="41">
        <v>17.2</v>
      </c>
      <c r="D29" s="41">
        <v>27.2</v>
      </c>
      <c r="E29"/>
      <c r="F29" s="45">
        <v>14.9</v>
      </c>
      <c r="G29" s="45"/>
      <c r="H29" s="45"/>
      <c r="I29" s="38">
        <v>17.899999999999999</v>
      </c>
      <c r="J29" s="29">
        <v>7.7</v>
      </c>
      <c r="K29" s="38">
        <v>0.45</v>
      </c>
      <c r="L29" s="38">
        <v>0.05</v>
      </c>
      <c r="M29" s="39">
        <v>0.9</v>
      </c>
      <c r="N29" s="42">
        <v>26.3</v>
      </c>
      <c r="O29" s="40">
        <v>16.5</v>
      </c>
      <c r="P29" s="34">
        <v>29.4</v>
      </c>
      <c r="Q29" s="34">
        <v>0.8</v>
      </c>
      <c r="R29" s="34">
        <v>2.2000000000000002</v>
      </c>
      <c r="S29" s="34">
        <v>24.83</v>
      </c>
      <c r="T29" s="34">
        <f>SUM(J29+I29)</f>
        <v>25.599999999999998</v>
      </c>
    </row>
    <row r="30" spans="1:20" x14ac:dyDescent="0.2">
      <c r="A30" s="36">
        <v>40326</v>
      </c>
      <c r="B30" s="41">
        <v>14.125</v>
      </c>
      <c r="C30" s="41">
        <v>12</v>
      </c>
      <c r="D30" s="41">
        <v>43.75</v>
      </c>
      <c r="E30"/>
      <c r="F30" s="45">
        <v>13.13</v>
      </c>
      <c r="G30" s="45"/>
      <c r="H30" s="45"/>
      <c r="I30" s="38">
        <v>19</v>
      </c>
      <c r="J30" s="29">
        <v>18.5</v>
      </c>
      <c r="K30" s="38">
        <v>0.45</v>
      </c>
      <c r="L30" s="38">
        <v>0</v>
      </c>
      <c r="M30" s="39">
        <v>1.5</v>
      </c>
      <c r="N30" s="42">
        <v>26.3</v>
      </c>
      <c r="O30" s="40">
        <v>3.9</v>
      </c>
      <c r="P30" s="34">
        <v>29.4</v>
      </c>
      <c r="Q30" s="34">
        <v>1.4</v>
      </c>
      <c r="R30" s="34">
        <v>3.45</v>
      </c>
      <c r="S30" s="34">
        <v>24.83</v>
      </c>
      <c r="T30" s="34">
        <f>SUM(J30+I30)</f>
        <v>37.5</v>
      </c>
    </row>
    <row r="31" spans="1:20" x14ac:dyDescent="0.2">
      <c r="A31" s="36">
        <v>40327</v>
      </c>
      <c r="B31" s="41">
        <v>20.28</v>
      </c>
      <c r="C31" s="41">
        <v>14.79</v>
      </c>
      <c r="D31" s="41">
        <v>37.25</v>
      </c>
      <c r="E31"/>
      <c r="F31" s="45">
        <v>17.54</v>
      </c>
      <c r="G31" s="45"/>
      <c r="H31" s="45"/>
      <c r="I31" s="38">
        <v>24.11</v>
      </c>
      <c r="J31" s="29">
        <v>16.34</v>
      </c>
      <c r="K31" s="38">
        <v>0.55000000000000004</v>
      </c>
      <c r="L31" s="38">
        <v>0.2</v>
      </c>
      <c r="M31" s="39">
        <v>2.6</v>
      </c>
      <c r="N31" s="42">
        <v>26.3</v>
      </c>
      <c r="O31" s="40">
        <v>5.8</v>
      </c>
      <c r="P31" s="34">
        <v>29.4</v>
      </c>
      <c r="Q31" s="34">
        <v>1.8</v>
      </c>
      <c r="R31" s="34">
        <v>3.45</v>
      </c>
      <c r="S31" s="34">
        <v>23.6</v>
      </c>
      <c r="T31" s="34">
        <f t="shared" ref="T31:T94" si="1">SUM(J31+I31)</f>
        <v>40.450000000000003</v>
      </c>
    </row>
    <row r="32" spans="1:20" x14ac:dyDescent="0.2">
      <c r="A32" s="36">
        <v>40328</v>
      </c>
      <c r="B32" s="41">
        <v>20.28</v>
      </c>
      <c r="C32" s="41">
        <v>14.79</v>
      </c>
      <c r="D32" s="41">
        <v>37.25</v>
      </c>
      <c r="E32"/>
      <c r="F32" s="45">
        <v>17.54</v>
      </c>
      <c r="G32" s="45"/>
      <c r="H32" s="45"/>
      <c r="I32" s="38">
        <v>24.11</v>
      </c>
      <c r="J32" s="29">
        <v>16.34</v>
      </c>
      <c r="K32" s="38">
        <v>1.0900000000000001</v>
      </c>
      <c r="L32" s="38">
        <v>0.41</v>
      </c>
      <c r="M32" s="39">
        <v>0.95</v>
      </c>
      <c r="N32" s="42">
        <v>18.3</v>
      </c>
      <c r="O32" s="40">
        <v>5.8</v>
      </c>
      <c r="P32" s="34">
        <v>41</v>
      </c>
      <c r="Q32" s="34">
        <v>1.8</v>
      </c>
      <c r="R32" s="34">
        <v>19.3</v>
      </c>
      <c r="S32" s="34">
        <v>23.6</v>
      </c>
      <c r="T32" s="34">
        <f t="shared" si="1"/>
        <v>40.450000000000003</v>
      </c>
    </row>
    <row r="33" spans="1:20" x14ac:dyDescent="0.2">
      <c r="A33" s="36">
        <v>40329</v>
      </c>
      <c r="B33" s="41">
        <v>20.28</v>
      </c>
      <c r="C33" s="41">
        <v>14.79</v>
      </c>
      <c r="D33" s="41">
        <v>37.25</v>
      </c>
      <c r="E33"/>
      <c r="F33" s="45">
        <v>17.54</v>
      </c>
      <c r="G33" s="45"/>
      <c r="H33" s="45"/>
      <c r="I33" s="38">
        <v>24.11</v>
      </c>
      <c r="J33" s="29">
        <v>16.34</v>
      </c>
      <c r="K33" s="38">
        <v>1.0900000000000001</v>
      </c>
      <c r="L33" s="38">
        <v>0.41</v>
      </c>
      <c r="M33" s="46">
        <v>1.6</v>
      </c>
      <c r="N33" s="42">
        <v>5.8</v>
      </c>
      <c r="O33" s="40">
        <v>5.8</v>
      </c>
      <c r="P33" s="34">
        <v>41</v>
      </c>
      <c r="Q33" s="34">
        <v>1.7</v>
      </c>
      <c r="R33" s="34">
        <v>19.3</v>
      </c>
      <c r="S33" s="34">
        <v>23.6</v>
      </c>
      <c r="T33" s="34">
        <f t="shared" si="1"/>
        <v>40.450000000000003</v>
      </c>
    </row>
    <row r="34" spans="1:20" x14ac:dyDescent="0.2">
      <c r="A34" s="36">
        <v>40330</v>
      </c>
      <c r="B34" s="41">
        <v>20.28</v>
      </c>
      <c r="C34" s="41">
        <v>14.79</v>
      </c>
      <c r="D34" s="41">
        <v>37.25</v>
      </c>
      <c r="E34"/>
      <c r="F34" s="45">
        <v>17.54</v>
      </c>
      <c r="G34" s="45"/>
      <c r="H34" s="45"/>
      <c r="I34" s="38">
        <v>24.11</v>
      </c>
      <c r="J34" s="29">
        <v>16.34</v>
      </c>
      <c r="K34" s="38">
        <v>1.0900000000000001</v>
      </c>
      <c r="L34" s="38">
        <v>0.41</v>
      </c>
      <c r="M34" s="39">
        <v>1.6</v>
      </c>
      <c r="N34" s="42">
        <v>34.1</v>
      </c>
      <c r="O34" s="40">
        <v>15.8</v>
      </c>
      <c r="P34" s="34">
        <v>305.7</v>
      </c>
      <c r="Q34" s="34">
        <v>1.7</v>
      </c>
      <c r="R34" s="34">
        <v>19.3</v>
      </c>
      <c r="S34" s="34">
        <v>23.6</v>
      </c>
      <c r="T34" s="34">
        <f t="shared" si="1"/>
        <v>40.450000000000003</v>
      </c>
    </row>
    <row r="35" spans="1:20" x14ac:dyDescent="0.2">
      <c r="A35" s="36">
        <v>40331</v>
      </c>
      <c r="B35" s="41">
        <v>1.4</v>
      </c>
      <c r="C35" s="41">
        <v>0.33</v>
      </c>
      <c r="D35" s="41">
        <v>5.4</v>
      </c>
      <c r="E35"/>
      <c r="F35" s="45">
        <v>1</v>
      </c>
      <c r="G35" s="45"/>
      <c r="H35" s="45"/>
      <c r="I35" s="38">
        <v>2.1</v>
      </c>
      <c r="J35" s="38">
        <v>1.2</v>
      </c>
      <c r="K35" s="38">
        <v>1.2</v>
      </c>
      <c r="L35" s="38">
        <v>0.52</v>
      </c>
      <c r="M35" s="39">
        <v>1.6</v>
      </c>
      <c r="N35" s="42">
        <v>20.5</v>
      </c>
      <c r="O35" s="40">
        <v>9.4</v>
      </c>
      <c r="P35" s="34">
        <v>305.7</v>
      </c>
      <c r="Q35" s="34">
        <v>1.7</v>
      </c>
      <c r="R35" s="34">
        <v>1.1299999999999999</v>
      </c>
      <c r="S35" s="34">
        <v>4.7699999999999996</v>
      </c>
      <c r="T35" s="34">
        <f t="shared" si="1"/>
        <v>3.3</v>
      </c>
    </row>
    <row r="36" spans="1:20" x14ac:dyDescent="0.2">
      <c r="A36" s="36">
        <v>40332</v>
      </c>
      <c r="B36" s="41">
        <v>3.11</v>
      </c>
      <c r="C36" s="41">
        <v>3.43</v>
      </c>
      <c r="D36" s="41">
        <v>15.8</v>
      </c>
      <c r="E36"/>
      <c r="F36" s="45">
        <v>4.3099999999999996</v>
      </c>
      <c r="G36" s="45"/>
      <c r="H36" s="45"/>
      <c r="I36" s="38">
        <v>7.05</v>
      </c>
      <c r="J36" s="38">
        <v>3.61</v>
      </c>
      <c r="K36" s="38">
        <v>0.1</v>
      </c>
      <c r="L36" s="38">
        <v>1</v>
      </c>
      <c r="M36" s="39">
        <v>0.24</v>
      </c>
      <c r="N36" s="42">
        <v>20.5</v>
      </c>
      <c r="O36" s="40">
        <v>11</v>
      </c>
      <c r="P36" s="34">
        <v>42.2</v>
      </c>
      <c r="Q36" s="34">
        <v>1.4</v>
      </c>
      <c r="R36" s="34">
        <v>1.1299999999999999</v>
      </c>
      <c r="S36" s="34">
        <v>4.7699999999999996</v>
      </c>
      <c r="T36" s="34">
        <f t="shared" si="1"/>
        <v>10.66</v>
      </c>
    </row>
    <row r="37" spans="1:20" x14ac:dyDescent="0.2">
      <c r="A37" s="36">
        <v>40333</v>
      </c>
      <c r="B37" s="41">
        <v>3.56</v>
      </c>
      <c r="C37" s="41">
        <v>5</v>
      </c>
      <c r="D37" s="41">
        <v>6</v>
      </c>
      <c r="E37"/>
      <c r="F37" s="45">
        <v>4.2</v>
      </c>
      <c r="G37" s="45"/>
      <c r="H37" s="45"/>
      <c r="I37" s="38">
        <v>4.5999999999999996</v>
      </c>
      <c r="J37" s="38">
        <v>1.95</v>
      </c>
      <c r="K37" s="38">
        <v>1.0900000000000001</v>
      </c>
      <c r="L37" s="38">
        <v>0.38</v>
      </c>
      <c r="M37" s="39">
        <v>0.5</v>
      </c>
      <c r="N37" s="42">
        <v>20.5</v>
      </c>
      <c r="O37" s="40">
        <v>14.6</v>
      </c>
      <c r="P37" s="34">
        <v>42.2</v>
      </c>
      <c r="Q37" s="34">
        <v>1.4</v>
      </c>
      <c r="R37" s="34">
        <v>6.6</v>
      </c>
      <c r="S37" s="34">
        <v>4.7699999999999996</v>
      </c>
      <c r="T37" s="34">
        <f t="shared" si="1"/>
        <v>6.55</v>
      </c>
    </row>
    <row r="38" spans="1:20" x14ac:dyDescent="0.2">
      <c r="A38" s="36">
        <v>40334</v>
      </c>
      <c r="B38" s="41">
        <v>7.48</v>
      </c>
      <c r="C38" s="41">
        <v>10.3</v>
      </c>
      <c r="D38" s="41">
        <v>20.2</v>
      </c>
      <c r="E38"/>
      <c r="F38" s="45">
        <v>8.89</v>
      </c>
      <c r="G38" s="45"/>
      <c r="H38" s="45"/>
      <c r="I38" s="38">
        <v>12.66</v>
      </c>
      <c r="J38" s="38">
        <v>5.8</v>
      </c>
      <c r="K38" s="38">
        <v>1.6</v>
      </c>
      <c r="L38" s="38">
        <v>0.19</v>
      </c>
      <c r="M38" s="39">
        <v>0.4</v>
      </c>
      <c r="N38" s="42">
        <v>6.3</v>
      </c>
      <c r="O38" s="40">
        <v>14.6</v>
      </c>
      <c r="P38" s="34">
        <v>42.2</v>
      </c>
      <c r="Q38" s="34">
        <v>1.7</v>
      </c>
      <c r="R38" s="34">
        <v>6.6</v>
      </c>
      <c r="S38" s="34">
        <v>20.75</v>
      </c>
      <c r="T38" s="34">
        <f t="shared" si="1"/>
        <v>18.46</v>
      </c>
    </row>
    <row r="39" spans="1:20" x14ac:dyDescent="0.2">
      <c r="A39" s="36">
        <v>40335</v>
      </c>
      <c r="B39" s="41">
        <v>7.48</v>
      </c>
      <c r="C39" s="41">
        <v>10.3</v>
      </c>
      <c r="D39" s="41">
        <v>20.2</v>
      </c>
      <c r="E39"/>
      <c r="F39" s="45">
        <v>8.89</v>
      </c>
      <c r="G39" s="45"/>
      <c r="H39" s="45"/>
      <c r="I39" s="38">
        <v>12.66</v>
      </c>
      <c r="J39" s="38">
        <v>5.8</v>
      </c>
      <c r="K39" s="38">
        <v>0.15</v>
      </c>
      <c r="L39" s="38">
        <v>0.08</v>
      </c>
      <c r="M39" s="39">
        <v>0.2</v>
      </c>
      <c r="N39" s="42">
        <v>20.5</v>
      </c>
      <c r="O39" s="40">
        <v>14.6</v>
      </c>
      <c r="P39" s="34">
        <v>56.2</v>
      </c>
      <c r="Q39" s="34">
        <v>1.7</v>
      </c>
      <c r="R39" s="34">
        <v>0.7</v>
      </c>
      <c r="S39" s="34">
        <v>20.75</v>
      </c>
      <c r="T39" s="34">
        <f t="shared" si="1"/>
        <v>18.46</v>
      </c>
    </row>
    <row r="40" spans="1:20" x14ac:dyDescent="0.2">
      <c r="A40" s="36">
        <v>40336</v>
      </c>
      <c r="B40" s="41">
        <v>7.48</v>
      </c>
      <c r="C40" s="41">
        <v>10.3</v>
      </c>
      <c r="D40" s="41">
        <v>20.2</v>
      </c>
      <c r="E40"/>
      <c r="F40" s="45">
        <v>8.89</v>
      </c>
      <c r="G40" s="45"/>
      <c r="H40" s="45"/>
      <c r="I40" s="38">
        <v>12.66</v>
      </c>
      <c r="J40" s="38">
        <v>5.8</v>
      </c>
      <c r="K40" s="38">
        <v>0.15</v>
      </c>
      <c r="L40" s="38">
        <v>0.08</v>
      </c>
      <c r="M40" s="39">
        <v>0.9</v>
      </c>
      <c r="N40" s="42">
        <v>26.8</v>
      </c>
      <c r="O40" s="40">
        <v>8.1</v>
      </c>
      <c r="P40" s="34">
        <v>56.2</v>
      </c>
      <c r="Q40" s="34">
        <v>1.4</v>
      </c>
      <c r="R40" s="34">
        <v>0.7</v>
      </c>
      <c r="S40" s="34">
        <v>20.75</v>
      </c>
      <c r="T40" s="34">
        <f t="shared" si="1"/>
        <v>18.46</v>
      </c>
    </row>
    <row r="41" spans="1:20" x14ac:dyDescent="0.2">
      <c r="A41" s="36">
        <v>40337</v>
      </c>
      <c r="B41" s="41">
        <v>28.1</v>
      </c>
      <c r="C41" s="41">
        <v>54.57</v>
      </c>
      <c r="D41" s="41">
        <v>20</v>
      </c>
      <c r="E41"/>
      <c r="F41" s="45">
        <v>41.34</v>
      </c>
      <c r="G41" s="45"/>
      <c r="H41" s="45"/>
      <c r="I41" s="38">
        <v>35</v>
      </c>
      <c r="J41" s="38">
        <v>5.57</v>
      </c>
      <c r="K41" s="38">
        <v>0.15</v>
      </c>
      <c r="L41" s="38">
        <v>0.08</v>
      </c>
      <c r="M41" s="46">
        <v>0.9</v>
      </c>
      <c r="N41" s="42">
        <v>3.9</v>
      </c>
      <c r="O41" s="40">
        <v>12.3</v>
      </c>
      <c r="P41" s="34">
        <v>80.349999999999994</v>
      </c>
      <c r="Q41" s="34">
        <v>1.4</v>
      </c>
      <c r="R41" s="34">
        <v>0.7</v>
      </c>
      <c r="S41" s="34">
        <v>20.68</v>
      </c>
      <c r="T41" s="34">
        <f t="shared" si="1"/>
        <v>40.57</v>
      </c>
    </row>
    <row r="42" spans="1:20" x14ac:dyDescent="0.2">
      <c r="A42" s="36">
        <v>40338</v>
      </c>
      <c r="B42" s="41">
        <v>5.9</v>
      </c>
      <c r="C42" s="41">
        <v>14.6</v>
      </c>
      <c r="D42" s="41">
        <v>17</v>
      </c>
      <c r="E42"/>
      <c r="F42" s="45">
        <v>10.25</v>
      </c>
      <c r="G42" s="45"/>
      <c r="H42" s="45"/>
      <c r="I42" s="38">
        <v>12.5</v>
      </c>
      <c r="J42" s="38">
        <v>3.83</v>
      </c>
      <c r="K42" s="38">
        <v>0.09</v>
      </c>
      <c r="L42" s="38">
        <v>0.09</v>
      </c>
      <c r="M42" s="39">
        <v>0.9</v>
      </c>
      <c r="N42" s="42">
        <v>34.5</v>
      </c>
      <c r="O42" s="40">
        <v>16.899999999999999</v>
      </c>
      <c r="P42" s="34">
        <v>80.349999999999994</v>
      </c>
      <c r="Q42" s="34">
        <v>1.4</v>
      </c>
      <c r="R42" s="34">
        <v>1.5</v>
      </c>
      <c r="S42" s="34">
        <v>20.68</v>
      </c>
      <c r="T42" s="34">
        <f t="shared" si="1"/>
        <v>16.329999999999998</v>
      </c>
    </row>
    <row r="43" spans="1:20" x14ac:dyDescent="0.2">
      <c r="A43" s="36">
        <v>40339</v>
      </c>
      <c r="B43" s="41">
        <v>9.44</v>
      </c>
      <c r="C43" s="41">
        <v>7</v>
      </c>
      <c r="D43" s="41">
        <v>22.2</v>
      </c>
      <c r="E43"/>
      <c r="F43" s="45">
        <v>8.2200000000000006</v>
      </c>
      <c r="G43" s="45"/>
      <c r="H43" s="45"/>
      <c r="I43" s="38">
        <v>12.88</v>
      </c>
      <c r="J43" s="38">
        <v>6.13</v>
      </c>
      <c r="K43" s="38">
        <v>0.04</v>
      </c>
      <c r="L43" s="38">
        <v>0.09</v>
      </c>
      <c r="M43" s="39">
        <v>0.6</v>
      </c>
      <c r="N43" s="42">
        <v>34.5</v>
      </c>
      <c r="O43" s="40">
        <v>8.5</v>
      </c>
      <c r="P43" s="34">
        <v>146.19999999999999</v>
      </c>
      <c r="Q43" s="34">
        <v>0.8</v>
      </c>
      <c r="R43" s="34">
        <v>1.5</v>
      </c>
      <c r="S43" s="34">
        <v>8.75</v>
      </c>
      <c r="T43" s="34">
        <f t="shared" si="1"/>
        <v>19.010000000000002</v>
      </c>
    </row>
    <row r="44" spans="1:20" x14ac:dyDescent="0.2">
      <c r="A44" s="36">
        <v>40340</v>
      </c>
      <c r="B44" s="41">
        <v>3</v>
      </c>
      <c r="C44" s="41">
        <v>3.17</v>
      </c>
      <c r="D44" s="41">
        <v>3</v>
      </c>
      <c r="E44"/>
      <c r="F44" s="45">
        <v>3.09</v>
      </c>
      <c r="G44" s="45"/>
      <c r="H44" s="45"/>
      <c r="I44" s="38">
        <v>3.06</v>
      </c>
      <c r="J44" s="38">
        <v>2.4</v>
      </c>
      <c r="K44" s="38">
        <v>0.09</v>
      </c>
      <c r="L44" s="38">
        <v>0.05</v>
      </c>
      <c r="M44" s="39">
        <v>0.4</v>
      </c>
      <c r="N44" s="42">
        <v>34.5</v>
      </c>
      <c r="O44" s="40">
        <v>6.6</v>
      </c>
      <c r="P44" s="34">
        <v>146.19999999999999</v>
      </c>
      <c r="Q44" s="34">
        <v>0.8</v>
      </c>
      <c r="R44" s="34">
        <v>1.77</v>
      </c>
      <c r="S44" s="34">
        <v>8.75</v>
      </c>
      <c r="T44" s="34">
        <f t="shared" si="1"/>
        <v>5.46</v>
      </c>
    </row>
    <row r="45" spans="1:20" x14ac:dyDescent="0.2">
      <c r="A45" s="36">
        <v>40341</v>
      </c>
      <c r="B45" s="41">
        <v>16.399999999999999</v>
      </c>
      <c r="C45" s="41">
        <v>60.61</v>
      </c>
      <c r="D45" s="41">
        <v>23.33</v>
      </c>
      <c r="E45"/>
      <c r="F45" s="45">
        <v>38.51</v>
      </c>
      <c r="G45" s="45"/>
      <c r="H45" s="45"/>
      <c r="I45" s="38">
        <v>33.450000000000003</v>
      </c>
      <c r="J45" s="38">
        <v>14.61</v>
      </c>
      <c r="K45" s="38">
        <v>0.42</v>
      </c>
      <c r="L45" s="38">
        <v>0.31</v>
      </c>
      <c r="M45" s="39">
        <v>0.3</v>
      </c>
      <c r="N45" s="42">
        <v>37.700000000000003</v>
      </c>
      <c r="O45" s="40">
        <v>8.4</v>
      </c>
      <c r="P45" s="34">
        <v>146.19999999999999</v>
      </c>
      <c r="Q45" s="34">
        <v>1.8</v>
      </c>
      <c r="R45" s="34">
        <v>1.77</v>
      </c>
      <c r="S45" s="34">
        <v>40.14</v>
      </c>
      <c r="T45" s="34">
        <f t="shared" si="1"/>
        <v>48.06</v>
      </c>
    </row>
    <row r="46" spans="1:20" x14ac:dyDescent="0.2">
      <c r="A46" s="36">
        <v>40342</v>
      </c>
      <c r="B46" s="41">
        <v>16.399999999999999</v>
      </c>
      <c r="C46" s="41">
        <v>60.61</v>
      </c>
      <c r="D46" s="41">
        <v>23.33</v>
      </c>
      <c r="E46"/>
      <c r="F46" s="45">
        <v>38.51</v>
      </c>
      <c r="G46" s="45"/>
      <c r="H46" s="45"/>
      <c r="I46" s="38">
        <v>33.450000000000003</v>
      </c>
      <c r="J46" s="38">
        <v>14.61</v>
      </c>
      <c r="K46" s="38">
        <v>2.6</v>
      </c>
      <c r="L46" s="38">
        <v>2.2999999999999998</v>
      </c>
      <c r="M46" s="39">
        <v>0.5</v>
      </c>
      <c r="N46" s="42">
        <v>47.1</v>
      </c>
      <c r="O46" s="40">
        <v>8.4</v>
      </c>
      <c r="P46" s="34">
        <v>195.6</v>
      </c>
      <c r="Q46" s="34">
        <v>1.8</v>
      </c>
      <c r="R46" s="34">
        <v>5.05</v>
      </c>
      <c r="S46" s="34">
        <v>40.14</v>
      </c>
      <c r="T46" s="34">
        <f t="shared" si="1"/>
        <v>48.06</v>
      </c>
    </row>
    <row r="47" spans="1:20" x14ac:dyDescent="0.2">
      <c r="A47" s="36">
        <v>40343</v>
      </c>
      <c r="B47" s="41">
        <v>16.399999999999999</v>
      </c>
      <c r="C47" s="41">
        <v>60.61</v>
      </c>
      <c r="D47" s="41">
        <v>23.33</v>
      </c>
      <c r="E47"/>
      <c r="F47" s="45">
        <v>38.51</v>
      </c>
      <c r="G47" s="45"/>
      <c r="H47" s="45"/>
      <c r="I47" s="38">
        <v>33.450000000000003</v>
      </c>
      <c r="J47" s="38">
        <v>14.61</v>
      </c>
      <c r="K47" s="38">
        <v>2.6</v>
      </c>
      <c r="L47" s="38">
        <v>2.2999999999999998</v>
      </c>
      <c r="M47" s="39">
        <v>1.1000000000000001</v>
      </c>
      <c r="N47" s="42">
        <v>35</v>
      </c>
      <c r="O47" s="40">
        <v>8.4</v>
      </c>
      <c r="P47" s="34">
        <v>305.7</v>
      </c>
      <c r="Q47" s="34">
        <v>1.5</v>
      </c>
      <c r="R47" s="34">
        <v>5.05</v>
      </c>
      <c r="S47" s="34">
        <v>40.14</v>
      </c>
      <c r="T47" s="34">
        <f t="shared" si="1"/>
        <v>48.06</v>
      </c>
    </row>
    <row r="48" spans="1:20" x14ac:dyDescent="0.2">
      <c r="A48" s="36">
        <v>40344</v>
      </c>
      <c r="B48" s="41">
        <v>72.67</v>
      </c>
      <c r="C48" s="41">
        <v>165.6</v>
      </c>
      <c r="D48" s="41">
        <v>159.4</v>
      </c>
      <c r="E48"/>
      <c r="F48" s="45">
        <v>105.85</v>
      </c>
      <c r="G48" s="45"/>
      <c r="H48" s="45"/>
      <c r="I48" s="38">
        <v>119.95</v>
      </c>
      <c r="J48" s="38">
        <v>18.84</v>
      </c>
      <c r="K48" s="38">
        <v>2.6</v>
      </c>
      <c r="L48" s="38">
        <v>2.2999999999999998</v>
      </c>
      <c r="M48" s="39">
        <v>1.1000000000000001</v>
      </c>
      <c r="N48" s="42">
        <v>21.5</v>
      </c>
      <c r="O48" s="40">
        <v>11.1</v>
      </c>
      <c r="P48" s="34">
        <v>305.7</v>
      </c>
      <c r="Q48" s="34">
        <v>1.5</v>
      </c>
      <c r="R48" s="34">
        <v>5.05</v>
      </c>
      <c r="S48" s="34">
        <v>155.9</v>
      </c>
      <c r="T48" s="34">
        <f t="shared" si="1"/>
        <v>138.79</v>
      </c>
    </row>
    <row r="49" spans="1:20" x14ac:dyDescent="0.2">
      <c r="A49" s="36">
        <v>40345</v>
      </c>
      <c r="B49" s="41">
        <v>37.5</v>
      </c>
      <c r="C49" s="41">
        <v>95.83</v>
      </c>
      <c r="D49" s="41">
        <v>166.75</v>
      </c>
      <c r="E49">
        <v>0</v>
      </c>
      <c r="F49" s="45">
        <v>66.599999999999994</v>
      </c>
      <c r="G49" s="45"/>
      <c r="H49" s="45"/>
      <c r="I49" s="38">
        <v>80.61</v>
      </c>
      <c r="J49" s="38">
        <v>15.45</v>
      </c>
      <c r="K49" s="38">
        <v>3.2</v>
      </c>
      <c r="L49" s="38">
        <v>1.38</v>
      </c>
      <c r="M49" s="46">
        <v>1.1000000000000001</v>
      </c>
      <c r="N49" s="42">
        <v>33.5</v>
      </c>
      <c r="O49" s="40">
        <v>13.7</v>
      </c>
      <c r="P49" s="34">
        <v>263.39999999999998</v>
      </c>
      <c r="Q49" s="34">
        <v>1.5</v>
      </c>
      <c r="R49" s="34">
        <v>5.54</v>
      </c>
      <c r="S49" s="34">
        <v>155.9</v>
      </c>
      <c r="T49" s="34">
        <f t="shared" si="1"/>
        <v>96.06</v>
      </c>
    </row>
    <row r="50" spans="1:20" x14ac:dyDescent="0.2">
      <c r="A50" s="36">
        <v>40346</v>
      </c>
      <c r="B50" s="41">
        <v>143</v>
      </c>
      <c r="C50" s="41">
        <v>113.3</v>
      </c>
      <c r="D50" s="41">
        <v>185.2</v>
      </c>
      <c r="E50"/>
      <c r="F50" s="45">
        <v>128.13999999999999</v>
      </c>
      <c r="G50" s="45"/>
      <c r="H50" s="45"/>
      <c r="I50" s="38">
        <v>143.16</v>
      </c>
      <c r="J50" s="38">
        <v>27</v>
      </c>
      <c r="K50" s="38">
        <v>0.86</v>
      </c>
      <c r="L50" s="38">
        <v>0.24</v>
      </c>
      <c r="M50" s="39">
        <v>1.7</v>
      </c>
      <c r="N50" s="42">
        <v>33.5</v>
      </c>
      <c r="O50" s="40">
        <v>19.8</v>
      </c>
      <c r="P50" s="34">
        <v>263.39999999999998</v>
      </c>
      <c r="Q50" s="34">
        <v>4.7</v>
      </c>
      <c r="R50" s="34">
        <v>5.54</v>
      </c>
      <c r="S50" s="34">
        <v>64.959999999999994</v>
      </c>
      <c r="T50" s="34">
        <f t="shared" si="1"/>
        <v>170.16</v>
      </c>
    </row>
    <row r="51" spans="1:20" x14ac:dyDescent="0.2">
      <c r="A51" s="36">
        <v>40347</v>
      </c>
      <c r="B51" s="41">
        <v>39.75</v>
      </c>
      <c r="C51" s="41">
        <v>43.6</v>
      </c>
      <c r="D51" s="41">
        <v>110</v>
      </c>
      <c r="E51"/>
      <c r="F51" s="45">
        <v>41.674999999999997</v>
      </c>
      <c r="G51" s="45"/>
      <c r="H51" s="45"/>
      <c r="I51" s="38">
        <v>60.3</v>
      </c>
      <c r="J51" s="38">
        <v>9.11</v>
      </c>
      <c r="K51" s="38">
        <v>2.5</v>
      </c>
      <c r="L51" s="38">
        <v>0.05</v>
      </c>
      <c r="M51" s="39">
        <v>3.7</v>
      </c>
      <c r="N51" s="42">
        <v>33.5</v>
      </c>
      <c r="O51" s="40">
        <v>34.200000000000003</v>
      </c>
      <c r="P51" s="34">
        <v>480.1</v>
      </c>
      <c r="Q51" s="34">
        <v>4.7</v>
      </c>
      <c r="R51" s="34">
        <v>6.3</v>
      </c>
      <c r="S51" s="34">
        <v>64.959999999999994</v>
      </c>
      <c r="T51" s="34">
        <f t="shared" si="1"/>
        <v>69.41</v>
      </c>
    </row>
    <row r="52" spans="1:20" x14ac:dyDescent="0.2">
      <c r="A52" s="36">
        <v>40348</v>
      </c>
      <c r="B52" s="41">
        <v>55.74</v>
      </c>
      <c r="C52" s="41">
        <v>46.1</v>
      </c>
      <c r="D52" s="41">
        <v>104.5</v>
      </c>
      <c r="E52"/>
      <c r="F52" s="45">
        <v>50.92</v>
      </c>
      <c r="G52" s="45"/>
      <c r="H52" s="45"/>
      <c r="I52" s="38">
        <v>64.150000000000006</v>
      </c>
      <c r="J52" s="38">
        <v>4.7</v>
      </c>
      <c r="K52" s="38">
        <v>1.5</v>
      </c>
      <c r="L52" s="38">
        <v>0.28000000000000003</v>
      </c>
      <c r="M52" s="39">
        <v>35</v>
      </c>
      <c r="N52" s="42">
        <v>21.3</v>
      </c>
      <c r="O52" s="40">
        <v>12.4</v>
      </c>
      <c r="P52" s="34">
        <v>480.1</v>
      </c>
      <c r="Q52" s="34">
        <v>43.1</v>
      </c>
      <c r="R52" s="34">
        <v>6.3</v>
      </c>
      <c r="S52" s="34">
        <v>98.33</v>
      </c>
      <c r="T52" s="34">
        <f t="shared" si="1"/>
        <v>68.850000000000009</v>
      </c>
    </row>
    <row r="53" spans="1:20" x14ac:dyDescent="0.2">
      <c r="A53" s="36">
        <v>40349</v>
      </c>
      <c r="B53" s="41">
        <v>55.74</v>
      </c>
      <c r="C53" s="41">
        <v>46.1</v>
      </c>
      <c r="D53" s="41">
        <v>104.5</v>
      </c>
      <c r="E53"/>
      <c r="F53" s="45">
        <v>50.92</v>
      </c>
      <c r="G53" s="45"/>
      <c r="H53" s="45"/>
      <c r="I53" s="38">
        <v>64.150000000000006</v>
      </c>
      <c r="J53" s="38">
        <v>4.7</v>
      </c>
      <c r="K53" s="38">
        <v>1.72</v>
      </c>
      <c r="L53" s="38">
        <v>0.53</v>
      </c>
      <c r="M53" s="39">
        <v>23.5</v>
      </c>
      <c r="N53" s="42">
        <v>85.2</v>
      </c>
      <c r="O53" s="40">
        <v>12.4</v>
      </c>
      <c r="P53" s="34">
        <v>480.1</v>
      </c>
      <c r="Q53" s="34">
        <v>43.1</v>
      </c>
      <c r="R53" s="34">
        <v>8.9700000000000006</v>
      </c>
      <c r="S53" s="34">
        <v>98.33</v>
      </c>
      <c r="T53" s="34">
        <f t="shared" si="1"/>
        <v>68.850000000000009</v>
      </c>
    </row>
    <row r="54" spans="1:20" x14ac:dyDescent="0.2">
      <c r="A54" s="36">
        <v>40350</v>
      </c>
      <c r="B54" s="41">
        <v>55.74</v>
      </c>
      <c r="C54" s="41">
        <v>46.1</v>
      </c>
      <c r="D54" s="41">
        <v>104.5</v>
      </c>
      <c r="E54"/>
      <c r="F54" s="45">
        <v>50.92</v>
      </c>
      <c r="G54" s="45"/>
      <c r="H54" s="45"/>
      <c r="I54" s="38">
        <v>64.150000000000006</v>
      </c>
      <c r="J54" s="38">
        <v>4.7</v>
      </c>
      <c r="K54" s="38">
        <v>1.72</v>
      </c>
      <c r="L54" s="38">
        <v>0.53</v>
      </c>
      <c r="M54" s="39">
        <v>28.2</v>
      </c>
      <c r="N54" s="42">
        <v>100.2</v>
      </c>
      <c r="O54" s="40">
        <v>12.4</v>
      </c>
      <c r="P54" s="34">
        <v>480.1</v>
      </c>
      <c r="Q54" s="34">
        <v>275.3</v>
      </c>
      <c r="R54" s="34">
        <v>8.9700000000000006</v>
      </c>
      <c r="S54" s="34">
        <v>98.33</v>
      </c>
      <c r="T54" s="34">
        <f t="shared" si="1"/>
        <v>68.850000000000009</v>
      </c>
    </row>
    <row r="55" spans="1:20" x14ac:dyDescent="0.2">
      <c r="A55" s="36">
        <v>40351</v>
      </c>
      <c r="B55" s="41">
        <v>39.770000000000003</v>
      </c>
      <c r="C55" s="41">
        <v>41.83</v>
      </c>
      <c r="D55" s="41">
        <v>60</v>
      </c>
      <c r="E55"/>
      <c r="F55" s="45">
        <v>40.6</v>
      </c>
      <c r="G55" s="45"/>
      <c r="H55" s="45"/>
      <c r="I55" s="38">
        <v>45.45</v>
      </c>
      <c r="J55" s="38">
        <v>5.7</v>
      </c>
      <c r="K55" s="38">
        <v>1.72</v>
      </c>
      <c r="L55" s="38">
        <v>0.53</v>
      </c>
      <c r="M55" s="39">
        <v>28.2</v>
      </c>
      <c r="N55" s="42">
        <v>73.900000000000006</v>
      </c>
      <c r="O55" s="40">
        <v>16</v>
      </c>
      <c r="P55" s="34">
        <v>404</v>
      </c>
      <c r="Q55" s="34">
        <v>275.3</v>
      </c>
      <c r="R55" s="34">
        <v>8.9700000000000006</v>
      </c>
      <c r="S55" s="34">
        <v>130.53</v>
      </c>
      <c r="T55" s="34">
        <f t="shared" si="1"/>
        <v>51.150000000000006</v>
      </c>
    </row>
    <row r="56" spans="1:20" x14ac:dyDescent="0.2">
      <c r="A56" s="36">
        <v>40352</v>
      </c>
      <c r="B56" s="41">
        <v>57.2</v>
      </c>
      <c r="C56" s="41">
        <v>84.6</v>
      </c>
      <c r="D56" s="41">
        <v>79</v>
      </c>
      <c r="E56"/>
      <c r="F56" s="45">
        <v>70.099999999999994</v>
      </c>
      <c r="G56" s="45"/>
      <c r="H56" s="45"/>
      <c r="I56" s="38">
        <v>72.14</v>
      </c>
      <c r="J56" s="38">
        <v>3.5</v>
      </c>
      <c r="K56" s="38">
        <v>2.66</v>
      </c>
      <c r="L56" s="38">
        <v>0.33</v>
      </c>
      <c r="M56" s="39">
        <v>28.2</v>
      </c>
      <c r="N56" s="42">
        <v>94.2</v>
      </c>
      <c r="O56" s="40">
        <v>16</v>
      </c>
      <c r="P56" s="34">
        <v>404</v>
      </c>
      <c r="Q56" s="34">
        <v>275.3</v>
      </c>
      <c r="R56" s="34">
        <v>4.4800000000000004</v>
      </c>
      <c r="S56" s="34">
        <v>130.53</v>
      </c>
      <c r="T56" s="34">
        <f t="shared" si="1"/>
        <v>75.64</v>
      </c>
    </row>
    <row r="57" spans="1:20" x14ac:dyDescent="0.2">
      <c r="A57" s="36">
        <v>40353</v>
      </c>
      <c r="B57" s="41">
        <v>29.33</v>
      </c>
      <c r="C57" s="41">
        <v>37.619999999999997</v>
      </c>
      <c r="D57" s="41">
        <v>61.8</v>
      </c>
      <c r="E57"/>
      <c r="F57" s="45">
        <v>33.24</v>
      </c>
      <c r="G57" s="45"/>
      <c r="H57" s="45"/>
      <c r="I57" s="38">
        <v>39.700000000000003</v>
      </c>
      <c r="J57" s="38">
        <v>2.9</v>
      </c>
      <c r="K57" s="38">
        <v>4.8499999999999996</v>
      </c>
      <c r="L57" s="38">
        <v>0.95</v>
      </c>
      <c r="M57" s="39">
        <v>236</v>
      </c>
      <c r="N57" s="42">
        <v>94.2</v>
      </c>
      <c r="O57" s="40">
        <v>6.6</v>
      </c>
      <c r="P57" s="34">
        <v>119.4</v>
      </c>
      <c r="Q57" s="34">
        <v>554.4</v>
      </c>
      <c r="R57" s="34">
        <v>4.4800000000000004</v>
      </c>
      <c r="S57" s="34">
        <v>69</v>
      </c>
      <c r="T57" s="34">
        <f t="shared" si="1"/>
        <v>42.6</v>
      </c>
    </row>
    <row r="58" spans="1:20" x14ac:dyDescent="0.2">
      <c r="A58" s="36">
        <v>40354</v>
      </c>
      <c r="B58" s="41">
        <v>35</v>
      </c>
      <c r="C58" s="41">
        <v>41.1</v>
      </c>
      <c r="D58" s="41">
        <v>71</v>
      </c>
      <c r="E58"/>
      <c r="F58" s="45">
        <v>37.68</v>
      </c>
      <c r="G58" s="45"/>
      <c r="H58" s="45"/>
      <c r="I58" s="38">
        <v>45.6</v>
      </c>
      <c r="J58" s="38">
        <v>8.33</v>
      </c>
      <c r="K58" s="38">
        <v>4</v>
      </c>
      <c r="L58" s="38">
        <v>0.45</v>
      </c>
      <c r="M58" s="39">
        <v>69.099999999999994</v>
      </c>
      <c r="N58" s="42">
        <v>94.2</v>
      </c>
      <c r="O58" s="40">
        <v>27</v>
      </c>
      <c r="P58" s="34">
        <v>119.4</v>
      </c>
      <c r="Q58" s="34">
        <v>554.4</v>
      </c>
      <c r="R58" s="34">
        <v>18.3</v>
      </c>
      <c r="S58" s="34">
        <v>69</v>
      </c>
      <c r="T58" s="34">
        <f t="shared" si="1"/>
        <v>53.93</v>
      </c>
    </row>
    <row r="59" spans="1:20" x14ac:dyDescent="0.2">
      <c r="A59" s="36">
        <v>40355</v>
      </c>
      <c r="B59" s="41">
        <v>31.16</v>
      </c>
      <c r="C59" s="41">
        <v>28.79</v>
      </c>
      <c r="D59" s="41">
        <v>52.13</v>
      </c>
      <c r="E59"/>
      <c r="F59" s="45">
        <v>29.98</v>
      </c>
      <c r="G59" s="45"/>
      <c r="H59" s="45"/>
      <c r="I59" s="38">
        <v>35.25</v>
      </c>
      <c r="J59" s="38">
        <v>4.78</v>
      </c>
      <c r="K59" s="38">
        <v>3.38</v>
      </c>
      <c r="L59" s="38">
        <v>0.53</v>
      </c>
      <c r="M59" s="39">
        <v>187.6</v>
      </c>
      <c r="N59" s="42">
        <v>105</v>
      </c>
      <c r="O59" s="40">
        <v>27</v>
      </c>
      <c r="P59" s="34">
        <v>119.4</v>
      </c>
      <c r="Q59" s="34">
        <v>253.5</v>
      </c>
      <c r="R59" s="34">
        <v>18.3</v>
      </c>
      <c r="S59" s="34">
        <v>60.2</v>
      </c>
      <c r="T59" s="34">
        <f t="shared" si="1"/>
        <v>40.03</v>
      </c>
    </row>
    <row r="60" spans="1:20" x14ac:dyDescent="0.2">
      <c r="A60" s="36">
        <v>40356</v>
      </c>
      <c r="B60" s="41">
        <v>31.16</v>
      </c>
      <c r="C60" s="41">
        <v>28.79</v>
      </c>
      <c r="D60" s="41">
        <v>52.13</v>
      </c>
      <c r="E60"/>
      <c r="F60" s="45">
        <v>29.98</v>
      </c>
      <c r="G60" s="45"/>
      <c r="H60" s="45"/>
      <c r="I60" s="38">
        <v>35.25</v>
      </c>
      <c r="J60" s="38">
        <v>4.78</v>
      </c>
      <c r="K60" s="38">
        <v>8.48</v>
      </c>
      <c r="L60" s="38">
        <v>10.78</v>
      </c>
      <c r="M60" s="46">
        <v>68.900000000000006</v>
      </c>
      <c r="N60" s="42">
        <v>202.7</v>
      </c>
      <c r="O60" s="40">
        <v>27</v>
      </c>
      <c r="P60" s="34">
        <v>100.6</v>
      </c>
      <c r="Q60" s="34">
        <v>253.6</v>
      </c>
      <c r="R60" s="34">
        <v>30.7</v>
      </c>
      <c r="S60" s="34">
        <v>60.2</v>
      </c>
      <c r="T60" s="34">
        <f t="shared" si="1"/>
        <v>40.03</v>
      </c>
    </row>
    <row r="61" spans="1:20" x14ac:dyDescent="0.2">
      <c r="A61" s="36">
        <v>40357</v>
      </c>
      <c r="B61" s="41">
        <v>31.16</v>
      </c>
      <c r="C61" s="41">
        <v>28.79</v>
      </c>
      <c r="D61" s="41">
        <v>52.13</v>
      </c>
      <c r="E61">
        <v>0</v>
      </c>
      <c r="F61" s="45">
        <v>29.98</v>
      </c>
      <c r="G61" s="45"/>
      <c r="H61" s="45"/>
      <c r="I61" s="38">
        <v>35.25</v>
      </c>
      <c r="J61" s="38">
        <v>4.78</v>
      </c>
      <c r="K61" s="38">
        <v>8.48</v>
      </c>
      <c r="L61" s="38">
        <v>10.78</v>
      </c>
      <c r="M61" s="39">
        <v>86</v>
      </c>
      <c r="N61" s="42">
        <v>62.6</v>
      </c>
      <c r="O61" s="40">
        <v>8.1999999999999993</v>
      </c>
      <c r="P61" s="34">
        <v>71</v>
      </c>
      <c r="Q61" s="34">
        <v>167.7</v>
      </c>
      <c r="R61" s="34">
        <v>30.7</v>
      </c>
      <c r="S61" s="34">
        <v>60.2</v>
      </c>
      <c r="T61" s="34">
        <f t="shared" si="1"/>
        <v>40.03</v>
      </c>
    </row>
    <row r="62" spans="1:20" x14ac:dyDescent="0.2">
      <c r="A62" s="36">
        <v>40358</v>
      </c>
      <c r="B62" s="41">
        <v>10.89</v>
      </c>
      <c r="C62" s="41">
        <v>22</v>
      </c>
      <c r="D62" s="41">
        <v>24.6</v>
      </c>
      <c r="E62">
        <v>0</v>
      </c>
      <c r="F62" s="45">
        <v>16.11</v>
      </c>
      <c r="G62" s="45"/>
      <c r="H62" s="45"/>
      <c r="I62" s="38">
        <v>18.05</v>
      </c>
      <c r="J62" s="38">
        <v>4.8600000000000003</v>
      </c>
      <c r="K62" s="38">
        <v>8.48</v>
      </c>
      <c r="L62" s="38">
        <v>10.78</v>
      </c>
      <c r="M62" s="39">
        <v>86</v>
      </c>
      <c r="N62" s="42">
        <v>45.4</v>
      </c>
      <c r="O62" s="40">
        <v>9.7200000000000006</v>
      </c>
      <c r="P62" s="34">
        <v>71</v>
      </c>
      <c r="Q62" s="34">
        <v>167.7</v>
      </c>
      <c r="R62" s="34">
        <v>30.7</v>
      </c>
      <c r="S62" s="34">
        <v>24.8</v>
      </c>
      <c r="T62" s="34">
        <f t="shared" si="1"/>
        <v>22.91</v>
      </c>
    </row>
    <row r="63" spans="1:20" x14ac:dyDescent="0.2">
      <c r="A63" s="36">
        <v>40359</v>
      </c>
      <c r="B63" s="41">
        <v>24.2</v>
      </c>
      <c r="C63" s="41">
        <v>39</v>
      </c>
      <c r="D63" s="41">
        <v>6</v>
      </c>
      <c r="E63"/>
      <c r="F63" s="45">
        <v>31.1</v>
      </c>
      <c r="G63" s="45"/>
      <c r="H63" s="45"/>
      <c r="I63" s="38">
        <v>26.4</v>
      </c>
      <c r="J63" s="38">
        <v>4.7</v>
      </c>
      <c r="K63" s="38">
        <v>11</v>
      </c>
      <c r="L63" s="38">
        <v>11.4</v>
      </c>
      <c r="M63" s="39">
        <v>86</v>
      </c>
      <c r="N63" s="42">
        <v>30.3</v>
      </c>
      <c r="O63" s="40">
        <v>21.65</v>
      </c>
      <c r="P63" s="34">
        <v>39.200000000000003</v>
      </c>
      <c r="Q63" s="34">
        <v>167.7</v>
      </c>
      <c r="R63" s="34">
        <v>20.100000000000001</v>
      </c>
      <c r="S63" s="34">
        <v>24.8</v>
      </c>
      <c r="T63" s="34">
        <f t="shared" si="1"/>
        <v>31.099999999999998</v>
      </c>
    </row>
    <row r="64" spans="1:20" x14ac:dyDescent="0.2">
      <c r="A64" s="36">
        <v>40360</v>
      </c>
      <c r="B64" s="41">
        <v>51.4</v>
      </c>
      <c r="C64" s="41">
        <v>63.1</v>
      </c>
      <c r="D64" s="41">
        <v>160.1</v>
      </c>
      <c r="E64"/>
      <c r="F64" s="47">
        <v>56.9</v>
      </c>
      <c r="I64" s="38">
        <v>84.3</v>
      </c>
      <c r="J64" s="38">
        <v>30</v>
      </c>
      <c r="K64" s="38">
        <v>28.1</v>
      </c>
      <c r="L64" s="38">
        <v>11.5</v>
      </c>
      <c r="M64" s="39">
        <v>245.9</v>
      </c>
      <c r="N64" s="42">
        <v>30.3</v>
      </c>
      <c r="O64" s="40">
        <v>9.6</v>
      </c>
      <c r="P64" s="34">
        <v>39.200000000000003</v>
      </c>
      <c r="Q64" s="34">
        <v>334.8</v>
      </c>
      <c r="R64" s="34">
        <v>20.100000000000001</v>
      </c>
      <c r="S64" s="34">
        <v>52.6</v>
      </c>
      <c r="T64" s="34">
        <f t="shared" si="1"/>
        <v>114.3</v>
      </c>
    </row>
    <row r="65" spans="1:20" x14ac:dyDescent="0.2">
      <c r="A65" s="36">
        <v>40361</v>
      </c>
      <c r="B65" s="41">
        <v>64.5</v>
      </c>
      <c r="C65" s="41">
        <v>60</v>
      </c>
      <c r="D65" s="41">
        <v>81.2</v>
      </c>
      <c r="E65"/>
      <c r="F65" s="45">
        <v>62.5</v>
      </c>
      <c r="G65" s="45"/>
      <c r="H65" s="45"/>
      <c r="I65" s="38">
        <v>66.56</v>
      </c>
      <c r="J65" s="38">
        <v>31</v>
      </c>
      <c r="K65" s="38">
        <v>18</v>
      </c>
      <c r="L65" s="38">
        <v>16.399999999999999</v>
      </c>
      <c r="M65" s="39">
        <v>117.7</v>
      </c>
      <c r="N65" s="42">
        <v>30.3</v>
      </c>
      <c r="O65" s="40">
        <v>7.47</v>
      </c>
      <c r="P65" s="34">
        <v>54.6</v>
      </c>
      <c r="Q65" s="34">
        <v>334.8</v>
      </c>
      <c r="R65" s="34">
        <v>37.18</v>
      </c>
      <c r="S65" s="34">
        <v>52.6</v>
      </c>
      <c r="T65" s="34">
        <f t="shared" si="1"/>
        <v>97.56</v>
      </c>
    </row>
    <row r="66" spans="1:20" x14ac:dyDescent="0.2">
      <c r="A66" s="36">
        <v>40362</v>
      </c>
      <c r="B66" s="41">
        <v>53.25</v>
      </c>
      <c r="C66" s="41">
        <v>64.400000000000006</v>
      </c>
      <c r="D66" s="41">
        <v>72.5</v>
      </c>
      <c r="E66"/>
      <c r="F66" s="45">
        <v>58.5</v>
      </c>
      <c r="G66" s="45"/>
      <c r="H66" s="45"/>
      <c r="I66" s="38">
        <v>61.68</v>
      </c>
      <c r="J66" s="38">
        <v>62.95</v>
      </c>
      <c r="K66" s="38">
        <v>23.7</v>
      </c>
      <c r="L66" s="38">
        <v>7.8</v>
      </c>
      <c r="M66" s="39">
        <v>98.7</v>
      </c>
      <c r="N66" s="42">
        <v>49.22</v>
      </c>
      <c r="O66" s="40">
        <v>7.47</v>
      </c>
      <c r="P66" s="34">
        <v>54.6</v>
      </c>
      <c r="Q66" s="34">
        <v>146.80000000000001</v>
      </c>
      <c r="R66" s="34">
        <v>29</v>
      </c>
      <c r="S66" s="34">
        <v>124.36</v>
      </c>
      <c r="T66" s="34">
        <f t="shared" si="1"/>
        <v>124.63</v>
      </c>
    </row>
    <row r="67" spans="1:20" x14ac:dyDescent="0.2">
      <c r="A67" s="36">
        <v>40363</v>
      </c>
      <c r="B67" s="41">
        <v>53.25</v>
      </c>
      <c r="C67" s="41">
        <v>64.400000000000006</v>
      </c>
      <c r="D67" s="41">
        <v>72.5</v>
      </c>
      <c r="E67">
        <v>0</v>
      </c>
      <c r="F67" s="45">
        <v>58.5</v>
      </c>
      <c r="G67" s="45"/>
      <c r="H67" s="45"/>
      <c r="I67" s="38">
        <v>61.68</v>
      </c>
      <c r="J67" s="38">
        <v>62.95</v>
      </c>
      <c r="K67" s="38">
        <v>23.7</v>
      </c>
      <c r="L67" s="38">
        <v>7.8</v>
      </c>
      <c r="M67" s="39">
        <v>115.8</v>
      </c>
      <c r="N67" s="42">
        <v>58.4</v>
      </c>
      <c r="O67" s="40">
        <v>7.47</v>
      </c>
      <c r="P67" s="34">
        <v>54.6</v>
      </c>
      <c r="Q67" s="34">
        <v>271.3</v>
      </c>
      <c r="R67" s="34">
        <v>29</v>
      </c>
      <c r="S67" s="34">
        <v>124.36</v>
      </c>
      <c r="T67" s="34">
        <f t="shared" si="1"/>
        <v>124.63</v>
      </c>
    </row>
    <row r="68" spans="1:20" x14ac:dyDescent="0.2">
      <c r="A68" s="36">
        <v>40364</v>
      </c>
      <c r="B68" s="41">
        <v>53.25</v>
      </c>
      <c r="C68" s="41">
        <v>64.400000000000006</v>
      </c>
      <c r="D68" s="41">
        <v>72.5</v>
      </c>
      <c r="E68"/>
      <c r="F68" s="45">
        <v>58.5</v>
      </c>
      <c r="G68" s="45"/>
      <c r="H68" s="45"/>
      <c r="I68" s="38">
        <v>61.68</v>
      </c>
      <c r="J68" s="38">
        <v>62.95</v>
      </c>
      <c r="K68" s="38">
        <v>23.7</v>
      </c>
      <c r="L68" s="38">
        <v>7.8</v>
      </c>
      <c r="M68" s="39">
        <v>115.8</v>
      </c>
      <c r="N68" s="42">
        <v>58.4</v>
      </c>
      <c r="O68" s="40">
        <v>2.77</v>
      </c>
      <c r="P68" s="34">
        <v>75.3</v>
      </c>
      <c r="Q68" s="34">
        <v>271.3</v>
      </c>
      <c r="R68" s="34">
        <v>29</v>
      </c>
      <c r="S68" s="34">
        <v>124.36</v>
      </c>
      <c r="T68" s="34">
        <f t="shared" si="1"/>
        <v>124.63</v>
      </c>
    </row>
    <row r="69" spans="1:20" x14ac:dyDescent="0.2">
      <c r="A69" s="36">
        <v>40365</v>
      </c>
      <c r="B69" s="41">
        <v>53.25</v>
      </c>
      <c r="C69" s="41">
        <v>64.400000000000006</v>
      </c>
      <c r="D69" s="41">
        <v>72.5</v>
      </c>
      <c r="E69"/>
      <c r="F69" s="45">
        <v>58.5</v>
      </c>
      <c r="G69" s="45"/>
      <c r="H69" s="45"/>
      <c r="I69" s="38">
        <v>61.68</v>
      </c>
      <c r="J69" s="38">
        <v>62.95</v>
      </c>
      <c r="K69" s="38">
        <v>23.7</v>
      </c>
      <c r="L69" s="38">
        <v>7.8</v>
      </c>
      <c r="M69" s="39">
        <v>115.8</v>
      </c>
      <c r="N69" s="42">
        <v>33.9</v>
      </c>
      <c r="O69" s="40">
        <v>4.22</v>
      </c>
      <c r="P69" s="34">
        <v>75.3</v>
      </c>
      <c r="Q69" s="34">
        <v>271.3</v>
      </c>
      <c r="R69" s="34">
        <v>29</v>
      </c>
      <c r="S69" s="34">
        <v>124.36</v>
      </c>
      <c r="T69" s="34">
        <f t="shared" si="1"/>
        <v>124.63</v>
      </c>
    </row>
    <row r="70" spans="1:20" x14ac:dyDescent="0.2">
      <c r="A70" s="36">
        <v>40366</v>
      </c>
      <c r="B70" s="41">
        <v>36.1</v>
      </c>
      <c r="C70" s="41">
        <v>27.75</v>
      </c>
      <c r="D70" s="41">
        <v>33</v>
      </c>
      <c r="E70"/>
      <c r="F70" s="45">
        <v>32.4</v>
      </c>
      <c r="G70" s="45"/>
      <c r="H70" s="45"/>
      <c r="I70" s="38">
        <v>32.5</v>
      </c>
      <c r="J70" s="38">
        <v>4.96</v>
      </c>
      <c r="K70" s="38">
        <v>21.45</v>
      </c>
      <c r="L70" s="38">
        <v>8.9499999999999993</v>
      </c>
      <c r="M70" s="39">
        <v>115.8</v>
      </c>
      <c r="N70" s="42">
        <v>33.9</v>
      </c>
      <c r="O70" s="40">
        <v>4.3</v>
      </c>
      <c r="P70" s="34">
        <v>32.4</v>
      </c>
      <c r="Q70" s="34">
        <v>271.3</v>
      </c>
      <c r="R70" s="34">
        <v>13.62</v>
      </c>
      <c r="S70" s="34">
        <v>74.3</v>
      </c>
      <c r="T70" s="34">
        <f t="shared" si="1"/>
        <v>37.46</v>
      </c>
    </row>
    <row r="71" spans="1:20" x14ac:dyDescent="0.2">
      <c r="A71" s="36">
        <v>40367</v>
      </c>
      <c r="B71" s="41">
        <v>22.7</v>
      </c>
      <c r="C71" s="41">
        <v>28</v>
      </c>
      <c r="D71" s="41">
        <v>45.6</v>
      </c>
      <c r="E71"/>
      <c r="F71" s="45">
        <v>25.1</v>
      </c>
      <c r="G71" s="45"/>
      <c r="H71" s="45"/>
      <c r="I71" s="38">
        <v>29.5</v>
      </c>
      <c r="J71" s="38">
        <v>6</v>
      </c>
      <c r="K71" s="38">
        <v>8.27</v>
      </c>
      <c r="L71" s="38">
        <v>5</v>
      </c>
      <c r="M71" s="39">
        <v>64</v>
      </c>
      <c r="N71" s="42">
        <v>33.9</v>
      </c>
      <c r="O71" s="40">
        <v>4.3499999999999996</v>
      </c>
      <c r="P71" s="34">
        <v>32.4</v>
      </c>
      <c r="Q71" s="34">
        <v>271.3</v>
      </c>
      <c r="R71" s="34">
        <v>13.62</v>
      </c>
      <c r="S71" s="34">
        <v>44.9</v>
      </c>
      <c r="T71" s="34">
        <f t="shared" si="1"/>
        <v>35.5</v>
      </c>
    </row>
    <row r="72" spans="1:20" x14ac:dyDescent="0.2">
      <c r="A72" s="36">
        <v>40368</v>
      </c>
      <c r="B72" s="41">
        <v>25.9</v>
      </c>
      <c r="C72" s="41">
        <v>21</v>
      </c>
      <c r="D72" s="41">
        <v>48.2</v>
      </c>
      <c r="E72"/>
      <c r="F72" s="45">
        <v>23.7</v>
      </c>
      <c r="G72" s="45"/>
      <c r="H72" s="45"/>
      <c r="I72" s="38">
        <v>29</v>
      </c>
      <c r="J72" s="38">
        <v>11.3</v>
      </c>
      <c r="K72" s="38">
        <v>15.9</v>
      </c>
      <c r="L72" s="38">
        <v>16.8</v>
      </c>
      <c r="M72" s="39">
        <v>54.4</v>
      </c>
      <c r="N72" s="42">
        <v>39.799999999999997</v>
      </c>
      <c r="O72" s="40">
        <v>4.04</v>
      </c>
      <c r="P72" s="34">
        <v>47.5</v>
      </c>
      <c r="Q72" s="34">
        <v>103.3</v>
      </c>
      <c r="R72" s="34">
        <v>28.32</v>
      </c>
      <c r="S72" s="34">
        <v>44.9</v>
      </c>
      <c r="T72" s="34">
        <f t="shared" si="1"/>
        <v>40.299999999999997</v>
      </c>
    </row>
    <row r="73" spans="1:20" x14ac:dyDescent="0.2">
      <c r="A73" s="36">
        <v>40369</v>
      </c>
      <c r="B73" s="41">
        <v>21</v>
      </c>
      <c r="C73" s="41">
        <v>23.7</v>
      </c>
      <c r="D73" s="41">
        <v>35.6</v>
      </c>
      <c r="E73"/>
      <c r="F73" s="45">
        <v>22.17</v>
      </c>
      <c r="G73" s="45"/>
      <c r="H73" s="45"/>
      <c r="I73" s="38">
        <v>25.1</v>
      </c>
      <c r="J73" s="38">
        <v>9.6999999999999993</v>
      </c>
      <c r="K73" s="38">
        <v>14.55</v>
      </c>
      <c r="L73" s="38">
        <v>10.1</v>
      </c>
      <c r="M73" s="39">
        <v>30.1</v>
      </c>
      <c r="N73" s="42">
        <v>25.9</v>
      </c>
      <c r="O73" s="40">
        <v>3.16</v>
      </c>
      <c r="P73" s="34">
        <v>47.5</v>
      </c>
      <c r="Q73" s="34">
        <v>63.5</v>
      </c>
      <c r="R73" s="34">
        <v>28.32</v>
      </c>
      <c r="S73" s="34">
        <v>65.2</v>
      </c>
      <c r="T73" s="34">
        <f t="shared" si="1"/>
        <v>34.799999999999997</v>
      </c>
    </row>
    <row r="74" spans="1:20" x14ac:dyDescent="0.2">
      <c r="A74" s="36">
        <v>40370</v>
      </c>
      <c r="B74" s="41">
        <v>21</v>
      </c>
      <c r="C74" s="41">
        <v>23.7</v>
      </c>
      <c r="D74" s="41">
        <v>35.6</v>
      </c>
      <c r="E74"/>
      <c r="F74" s="45">
        <v>22.17</v>
      </c>
      <c r="G74" s="45"/>
      <c r="H74" s="45"/>
      <c r="I74" s="38">
        <v>25.1</v>
      </c>
      <c r="J74" s="38">
        <v>9.6999999999999993</v>
      </c>
      <c r="K74" s="38">
        <v>21.4</v>
      </c>
      <c r="L74" s="38">
        <v>7.9</v>
      </c>
      <c r="M74" s="39">
        <v>34.4</v>
      </c>
      <c r="N74" s="42">
        <v>26.8</v>
      </c>
      <c r="O74" s="40">
        <v>3.16</v>
      </c>
      <c r="P74" s="34">
        <v>47.5</v>
      </c>
      <c r="Q74" s="34">
        <v>63.5</v>
      </c>
      <c r="R74" s="34">
        <v>21.4</v>
      </c>
      <c r="S74" s="34">
        <v>65.2</v>
      </c>
      <c r="T74" s="34">
        <f t="shared" si="1"/>
        <v>34.799999999999997</v>
      </c>
    </row>
    <row r="75" spans="1:20" x14ac:dyDescent="0.2">
      <c r="A75" s="36">
        <v>40371</v>
      </c>
      <c r="B75" s="41">
        <v>21</v>
      </c>
      <c r="C75" s="41">
        <v>23.7</v>
      </c>
      <c r="D75" s="41">
        <v>35.6</v>
      </c>
      <c r="E75"/>
      <c r="F75" s="45">
        <v>22.17</v>
      </c>
      <c r="G75" s="45"/>
      <c r="H75" s="45"/>
      <c r="I75" s="38">
        <v>25.1</v>
      </c>
      <c r="J75" s="38">
        <v>9.6999999999999993</v>
      </c>
      <c r="K75" s="38">
        <v>21.4</v>
      </c>
      <c r="L75" s="38">
        <v>7.9</v>
      </c>
      <c r="M75" s="39">
        <v>47.6</v>
      </c>
      <c r="N75" s="42">
        <v>36.700000000000003</v>
      </c>
      <c r="O75" s="40">
        <v>3.16</v>
      </c>
      <c r="P75" s="34">
        <v>71.349999999999994</v>
      </c>
      <c r="Q75" s="34">
        <v>63.5</v>
      </c>
      <c r="R75" s="34">
        <v>21.4</v>
      </c>
      <c r="S75" s="34">
        <v>65.2</v>
      </c>
      <c r="T75" s="34">
        <f t="shared" si="1"/>
        <v>34.799999999999997</v>
      </c>
    </row>
    <row r="76" spans="1:20" x14ac:dyDescent="0.2">
      <c r="A76" s="36">
        <v>40372</v>
      </c>
      <c r="B76" s="41">
        <v>16.2</v>
      </c>
      <c r="C76" s="41">
        <v>29.5</v>
      </c>
      <c r="D76" s="41">
        <v>34</v>
      </c>
      <c r="E76"/>
      <c r="F76" s="45">
        <v>21.22</v>
      </c>
      <c r="G76" s="45"/>
      <c r="H76" s="45"/>
      <c r="I76" s="38">
        <v>24</v>
      </c>
      <c r="J76" s="38">
        <v>14</v>
      </c>
      <c r="K76" s="38">
        <v>21.4</v>
      </c>
      <c r="L76" s="38">
        <v>7.9</v>
      </c>
      <c r="M76" s="39">
        <v>47.6</v>
      </c>
      <c r="N76" s="42">
        <v>31.7</v>
      </c>
      <c r="O76" s="40">
        <v>1.23</v>
      </c>
      <c r="P76" s="34">
        <v>71.349999999999994</v>
      </c>
      <c r="Q76" s="34">
        <v>63.5</v>
      </c>
      <c r="R76" s="34">
        <v>21.4</v>
      </c>
      <c r="S76" s="34">
        <v>35.4</v>
      </c>
      <c r="T76" s="34">
        <f t="shared" si="1"/>
        <v>38</v>
      </c>
    </row>
    <row r="77" spans="1:20" x14ac:dyDescent="0.2">
      <c r="A77" s="36">
        <v>40373</v>
      </c>
      <c r="B77" s="41">
        <v>15.8</v>
      </c>
      <c r="C77" s="41">
        <v>18.899999999999999</v>
      </c>
      <c r="D77" s="41">
        <v>7</v>
      </c>
      <c r="E77"/>
      <c r="F77" s="45">
        <v>17.100000000000001</v>
      </c>
      <c r="G77" s="45"/>
      <c r="H77" s="45"/>
      <c r="I77" s="38">
        <v>14.9</v>
      </c>
      <c r="J77" s="38">
        <v>2.9</v>
      </c>
      <c r="K77" s="38">
        <v>5.6</v>
      </c>
      <c r="L77" s="38">
        <v>4</v>
      </c>
      <c r="M77" s="39">
        <v>47.6</v>
      </c>
      <c r="N77" s="42">
        <v>23.6</v>
      </c>
      <c r="O77" s="40">
        <v>0.52</v>
      </c>
      <c r="P77" s="34">
        <v>96.6</v>
      </c>
      <c r="Q77" s="34">
        <v>63.5</v>
      </c>
      <c r="R77" s="34">
        <v>12.9</v>
      </c>
      <c r="S77" s="34">
        <v>35.4</v>
      </c>
      <c r="T77" s="34">
        <f t="shared" si="1"/>
        <v>17.8</v>
      </c>
    </row>
    <row r="78" spans="1:20" x14ac:dyDescent="0.2">
      <c r="A78" s="36">
        <v>40374</v>
      </c>
      <c r="B78" s="41">
        <v>17.3</v>
      </c>
      <c r="C78" s="41">
        <v>15.86</v>
      </c>
      <c r="D78" s="41">
        <v>33.25</v>
      </c>
      <c r="E78"/>
      <c r="F78" s="45">
        <v>16.670000000000002</v>
      </c>
      <c r="G78" s="45"/>
      <c r="H78" s="45"/>
      <c r="I78" s="38">
        <v>19.68</v>
      </c>
      <c r="J78" s="38">
        <v>5.6</v>
      </c>
      <c r="K78" s="38">
        <v>6.7</v>
      </c>
      <c r="L78" s="38">
        <v>4.0999999999999996</v>
      </c>
      <c r="M78" s="39">
        <v>70.599999999999994</v>
      </c>
      <c r="N78" s="42">
        <v>23.6</v>
      </c>
      <c r="O78" s="40">
        <v>0.6</v>
      </c>
      <c r="P78" s="34">
        <v>96.6</v>
      </c>
      <c r="Q78" s="34">
        <v>168</v>
      </c>
      <c r="R78" s="34">
        <v>12.9</v>
      </c>
      <c r="S78" s="34">
        <v>48.9</v>
      </c>
      <c r="T78" s="34">
        <f t="shared" si="1"/>
        <v>25.28</v>
      </c>
    </row>
    <row r="79" spans="1:20" x14ac:dyDescent="0.2">
      <c r="A79" s="36">
        <v>40375</v>
      </c>
      <c r="B79" s="41">
        <v>34.9</v>
      </c>
      <c r="C79" s="41">
        <v>31.3</v>
      </c>
      <c r="D79" s="41">
        <v>34</v>
      </c>
      <c r="E79"/>
      <c r="F79" s="45">
        <v>33.4</v>
      </c>
      <c r="G79" s="45"/>
      <c r="H79" s="45"/>
      <c r="I79" s="38">
        <v>33.5</v>
      </c>
      <c r="J79" s="38">
        <v>7.6</v>
      </c>
      <c r="K79" s="38">
        <v>3.5</v>
      </c>
      <c r="L79" s="38">
        <v>3</v>
      </c>
      <c r="M79" s="39">
        <v>68.900000000000006</v>
      </c>
      <c r="N79" s="42">
        <v>23.6</v>
      </c>
      <c r="O79" s="40">
        <v>1.25</v>
      </c>
      <c r="P79" s="34">
        <v>42.7</v>
      </c>
      <c r="Q79" s="34">
        <v>168</v>
      </c>
      <c r="R79" s="34">
        <v>26.3</v>
      </c>
      <c r="S79" s="34">
        <v>48.9</v>
      </c>
      <c r="T79" s="34">
        <f t="shared" si="1"/>
        <v>41.1</v>
      </c>
    </row>
    <row r="80" spans="1:20" x14ac:dyDescent="0.2">
      <c r="A80" s="36">
        <v>40376</v>
      </c>
      <c r="B80" s="41">
        <v>40.799999999999997</v>
      </c>
      <c r="C80" s="41">
        <v>15.75</v>
      </c>
      <c r="D80" s="41">
        <v>43.6</v>
      </c>
      <c r="E80"/>
      <c r="F80" s="45">
        <v>29.7</v>
      </c>
      <c r="G80" s="45"/>
      <c r="H80" s="45"/>
      <c r="I80" s="38">
        <v>32.700000000000003</v>
      </c>
      <c r="J80" s="38">
        <v>4.95</v>
      </c>
      <c r="K80" s="38">
        <v>3.6</v>
      </c>
      <c r="L80" s="38">
        <v>4.5</v>
      </c>
      <c r="M80" s="39">
        <v>17.8</v>
      </c>
      <c r="N80" s="42">
        <v>18.3</v>
      </c>
      <c r="O80" s="40">
        <v>1.25</v>
      </c>
      <c r="P80" s="34">
        <v>42.7</v>
      </c>
      <c r="Q80" s="34">
        <v>63.2</v>
      </c>
      <c r="R80" s="34">
        <v>26.3</v>
      </c>
      <c r="S80" s="34">
        <v>57</v>
      </c>
      <c r="T80" s="34">
        <f t="shared" si="1"/>
        <v>37.650000000000006</v>
      </c>
    </row>
    <row r="81" spans="1:20" x14ac:dyDescent="0.2">
      <c r="A81" s="36">
        <v>40377</v>
      </c>
      <c r="B81" s="41">
        <v>40.799999999999997</v>
      </c>
      <c r="C81" s="41">
        <v>15.75</v>
      </c>
      <c r="D81" s="41">
        <v>43.6</v>
      </c>
      <c r="E81"/>
      <c r="F81" s="45">
        <v>29.7</v>
      </c>
      <c r="G81" s="45"/>
      <c r="H81" s="45"/>
      <c r="I81" s="38">
        <v>32.700000000000003</v>
      </c>
      <c r="J81" s="38">
        <v>4.95</v>
      </c>
      <c r="K81" s="38">
        <v>7.6</v>
      </c>
      <c r="L81" s="38">
        <v>11.3</v>
      </c>
      <c r="M81" s="39">
        <v>10.9</v>
      </c>
      <c r="N81" s="42">
        <v>20</v>
      </c>
      <c r="O81" s="40">
        <v>1.25</v>
      </c>
      <c r="P81" s="34">
        <v>42.7</v>
      </c>
      <c r="Q81" s="34">
        <v>63.2</v>
      </c>
      <c r="R81" s="34">
        <v>9.9</v>
      </c>
      <c r="S81" s="34">
        <v>57</v>
      </c>
      <c r="T81" s="34">
        <f t="shared" si="1"/>
        <v>37.650000000000006</v>
      </c>
    </row>
    <row r="82" spans="1:20" x14ac:dyDescent="0.2">
      <c r="A82" s="36">
        <v>40378</v>
      </c>
      <c r="B82" s="41">
        <v>40.799999999999997</v>
      </c>
      <c r="C82" s="41">
        <v>15.75</v>
      </c>
      <c r="D82" s="41">
        <v>43.6</v>
      </c>
      <c r="E82"/>
      <c r="F82" s="45">
        <v>29.7</v>
      </c>
      <c r="G82" s="45"/>
      <c r="H82" s="45"/>
      <c r="I82" s="38">
        <v>32.700000000000003</v>
      </c>
      <c r="J82" s="38">
        <v>4.95</v>
      </c>
      <c r="K82" s="38">
        <v>7.6</v>
      </c>
      <c r="L82" s="38">
        <v>11.3</v>
      </c>
      <c r="M82" s="39">
        <v>14.9</v>
      </c>
      <c r="N82" s="42">
        <v>24.8</v>
      </c>
      <c r="O82" s="40">
        <v>1.25</v>
      </c>
      <c r="P82" s="34">
        <v>19.05</v>
      </c>
      <c r="Q82" s="34">
        <v>110.8</v>
      </c>
      <c r="R82" s="34">
        <v>9.9</v>
      </c>
      <c r="S82" s="34">
        <v>57</v>
      </c>
      <c r="T82" s="34">
        <f t="shared" si="1"/>
        <v>37.650000000000006</v>
      </c>
    </row>
    <row r="83" spans="1:20" x14ac:dyDescent="0.2">
      <c r="A83" s="36">
        <v>40379</v>
      </c>
      <c r="B83" s="41">
        <v>28.3</v>
      </c>
      <c r="C83" s="41">
        <v>24</v>
      </c>
      <c r="D83" s="41">
        <v>26</v>
      </c>
      <c r="E83"/>
      <c r="F83" s="45">
        <v>28.19</v>
      </c>
      <c r="G83" s="45"/>
      <c r="H83" s="45"/>
      <c r="I83" s="38">
        <v>27.67</v>
      </c>
      <c r="J83" s="38">
        <v>4.9000000000000004</v>
      </c>
      <c r="K83" s="38">
        <v>7.6</v>
      </c>
      <c r="L83" s="38">
        <v>11.3</v>
      </c>
      <c r="M83" s="39">
        <v>14.9</v>
      </c>
      <c r="N83" s="42">
        <v>30.3</v>
      </c>
      <c r="O83" s="40">
        <v>1.65</v>
      </c>
      <c r="P83" s="34">
        <v>19.05</v>
      </c>
      <c r="Q83" s="34">
        <v>110.8</v>
      </c>
      <c r="R83" s="34">
        <v>9.9</v>
      </c>
      <c r="S83" s="34">
        <v>82</v>
      </c>
      <c r="T83" s="34">
        <f t="shared" si="1"/>
        <v>32.57</v>
      </c>
    </row>
    <row r="84" spans="1:20" x14ac:dyDescent="0.2">
      <c r="A84" s="36">
        <v>40380</v>
      </c>
      <c r="B84" s="41">
        <v>28.3</v>
      </c>
      <c r="C84" s="41">
        <v>11.3</v>
      </c>
      <c r="D84" s="41">
        <v>29</v>
      </c>
      <c r="E84"/>
      <c r="F84" s="45">
        <v>20.399999999999999</v>
      </c>
      <c r="G84" s="45"/>
      <c r="H84" s="45"/>
      <c r="I84" s="38">
        <v>22.5</v>
      </c>
      <c r="J84" s="38">
        <v>4.0999999999999996</v>
      </c>
      <c r="K84" s="38">
        <v>12.6</v>
      </c>
      <c r="L84" s="38">
        <v>4.7</v>
      </c>
      <c r="M84" s="39">
        <v>14.9</v>
      </c>
      <c r="N84" s="42">
        <v>15.4</v>
      </c>
      <c r="O84" s="40">
        <v>2.4500000000000002</v>
      </c>
      <c r="P84" s="34">
        <v>32</v>
      </c>
      <c r="Q84" s="34">
        <v>110.8</v>
      </c>
      <c r="R84" s="34">
        <v>22.9</v>
      </c>
      <c r="S84" s="34">
        <v>82</v>
      </c>
      <c r="T84" s="34">
        <f t="shared" si="1"/>
        <v>26.6</v>
      </c>
    </row>
    <row r="85" spans="1:20" x14ac:dyDescent="0.2">
      <c r="A85" s="36">
        <v>40381</v>
      </c>
      <c r="B85" s="41">
        <v>28</v>
      </c>
      <c r="C85" s="41">
        <v>14.4</v>
      </c>
      <c r="D85" s="41">
        <v>57</v>
      </c>
      <c r="E85"/>
      <c r="F85" s="45">
        <v>20.3</v>
      </c>
      <c r="G85" s="45"/>
      <c r="H85" s="45"/>
      <c r="I85" s="38">
        <v>29</v>
      </c>
      <c r="J85" s="38">
        <v>14.3</v>
      </c>
      <c r="K85" s="38">
        <v>10.9</v>
      </c>
      <c r="L85" s="38">
        <v>10.86</v>
      </c>
      <c r="M85" s="39">
        <v>24.9</v>
      </c>
      <c r="N85" s="42">
        <v>15.4</v>
      </c>
      <c r="O85" s="40">
        <v>1.05</v>
      </c>
      <c r="P85" s="34">
        <v>32</v>
      </c>
      <c r="Q85" s="34">
        <v>58.6</v>
      </c>
      <c r="R85" s="34">
        <v>22.9</v>
      </c>
      <c r="S85" s="34">
        <v>49.09</v>
      </c>
      <c r="T85" s="34">
        <f t="shared" si="1"/>
        <v>43.3</v>
      </c>
    </row>
    <row r="86" spans="1:20" x14ac:dyDescent="0.2">
      <c r="A86" s="36">
        <v>40382</v>
      </c>
      <c r="B86" s="41">
        <v>9.11</v>
      </c>
      <c r="C86" s="41">
        <v>9.8000000000000007</v>
      </c>
      <c r="D86" s="41">
        <v>8.75</v>
      </c>
      <c r="E86"/>
      <c r="F86" s="45">
        <v>8.19</v>
      </c>
      <c r="G86" s="45"/>
      <c r="H86" s="45"/>
      <c r="I86" s="38">
        <v>8.3000000000000007</v>
      </c>
      <c r="J86" s="38">
        <v>4.25</v>
      </c>
      <c r="K86" s="38">
        <v>10.199999999999999</v>
      </c>
      <c r="L86" s="38">
        <v>10.3</v>
      </c>
      <c r="M86" s="39">
        <v>22.9</v>
      </c>
      <c r="N86" s="42">
        <v>15.4</v>
      </c>
      <c r="O86" s="40">
        <v>1.57</v>
      </c>
      <c r="P86" s="34">
        <v>29.3</v>
      </c>
      <c r="Q86" s="34">
        <v>58.6</v>
      </c>
      <c r="R86" s="34">
        <v>34.6</v>
      </c>
      <c r="S86" s="34">
        <v>49.09</v>
      </c>
      <c r="T86" s="34">
        <f t="shared" si="1"/>
        <v>12.55</v>
      </c>
    </row>
    <row r="87" spans="1:20" x14ac:dyDescent="0.2">
      <c r="A87" s="36">
        <v>40383</v>
      </c>
      <c r="B87" s="41">
        <v>18.7</v>
      </c>
      <c r="C87" s="41">
        <v>25.8</v>
      </c>
      <c r="D87" s="41">
        <v>43</v>
      </c>
      <c r="E87"/>
      <c r="F87" s="45">
        <v>21.6</v>
      </c>
      <c r="G87" s="45"/>
      <c r="H87" s="45"/>
      <c r="I87" s="38">
        <v>26.9</v>
      </c>
      <c r="J87" s="38">
        <v>11.5</v>
      </c>
      <c r="K87" s="38">
        <v>31.18</v>
      </c>
      <c r="L87" s="38">
        <v>29.14</v>
      </c>
      <c r="M87" s="39">
        <v>12.2</v>
      </c>
      <c r="N87" s="42">
        <v>14.6</v>
      </c>
      <c r="O87" s="40">
        <v>3.4</v>
      </c>
      <c r="P87" s="34">
        <v>29.3</v>
      </c>
      <c r="Q87" s="34">
        <v>78</v>
      </c>
      <c r="R87" s="34">
        <v>34.6</v>
      </c>
      <c r="S87" s="34">
        <v>80.3</v>
      </c>
      <c r="T87" s="34">
        <f t="shared" si="1"/>
        <v>38.4</v>
      </c>
    </row>
    <row r="88" spans="1:20" x14ac:dyDescent="0.2">
      <c r="A88" s="36">
        <v>40384</v>
      </c>
      <c r="B88" s="41">
        <v>18.7</v>
      </c>
      <c r="C88" s="41">
        <v>25.8</v>
      </c>
      <c r="D88" s="41">
        <v>43</v>
      </c>
      <c r="E88"/>
      <c r="F88" s="45">
        <v>21.6</v>
      </c>
      <c r="G88" s="45"/>
      <c r="H88" s="45"/>
      <c r="I88" s="38">
        <v>26.9</v>
      </c>
      <c r="J88" s="38">
        <v>11.5</v>
      </c>
      <c r="K88" s="38">
        <v>12.9</v>
      </c>
      <c r="L88" s="38">
        <v>15.9</v>
      </c>
      <c r="M88" s="46">
        <v>23.7</v>
      </c>
      <c r="N88" s="42">
        <v>6.64</v>
      </c>
      <c r="O88" s="40">
        <v>3.4</v>
      </c>
      <c r="P88" s="34">
        <v>29.3</v>
      </c>
      <c r="Q88" s="34">
        <v>78</v>
      </c>
      <c r="R88" s="34">
        <v>33.9</v>
      </c>
      <c r="S88" s="34">
        <v>80.3</v>
      </c>
      <c r="T88" s="34">
        <f t="shared" si="1"/>
        <v>38.4</v>
      </c>
    </row>
    <row r="89" spans="1:20" x14ac:dyDescent="0.2">
      <c r="A89" s="36">
        <v>40385</v>
      </c>
      <c r="B89" s="41">
        <v>18.7</v>
      </c>
      <c r="C89" s="41">
        <v>25.8</v>
      </c>
      <c r="D89" s="41">
        <v>43</v>
      </c>
      <c r="E89"/>
      <c r="F89" s="45">
        <v>21.6</v>
      </c>
      <c r="G89" s="45"/>
      <c r="H89" s="45"/>
      <c r="I89" s="38">
        <v>26.9</v>
      </c>
      <c r="J89" s="38">
        <v>11.5</v>
      </c>
      <c r="K89" s="38">
        <v>12.9</v>
      </c>
      <c r="L89" s="38">
        <v>15.9</v>
      </c>
      <c r="M89" s="39">
        <v>12.9</v>
      </c>
      <c r="N89" s="42">
        <v>13.8</v>
      </c>
      <c r="O89" s="40">
        <v>3.4</v>
      </c>
      <c r="P89" s="34">
        <v>19.8</v>
      </c>
      <c r="Q89" s="34">
        <v>14.4</v>
      </c>
      <c r="R89" s="34">
        <v>33.9</v>
      </c>
      <c r="S89" s="34">
        <v>80.3</v>
      </c>
      <c r="T89" s="34">
        <f t="shared" si="1"/>
        <v>38.4</v>
      </c>
    </row>
    <row r="90" spans="1:20" x14ac:dyDescent="0.2">
      <c r="A90" s="36">
        <v>40386</v>
      </c>
      <c r="B90" s="41">
        <v>64.3</v>
      </c>
      <c r="C90" s="41">
        <v>52</v>
      </c>
      <c r="D90" s="41">
        <v>102.6</v>
      </c>
      <c r="E90"/>
      <c r="F90" s="45">
        <v>58.1</v>
      </c>
      <c r="G90" s="45"/>
      <c r="H90" s="45"/>
      <c r="I90" s="38">
        <v>69.3</v>
      </c>
      <c r="J90" s="38">
        <v>55.4</v>
      </c>
      <c r="K90" s="38">
        <v>12.9</v>
      </c>
      <c r="L90" s="38">
        <v>15.9</v>
      </c>
      <c r="M90" s="39">
        <v>12.9</v>
      </c>
      <c r="N90" s="42">
        <v>17.600000000000001</v>
      </c>
      <c r="O90" s="40">
        <v>5.13</v>
      </c>
      <c r="P90" s="34">
        <v>19.8</v>
      </c>
      <c r="Q90" s="34">
        <v>14.4</v>
      </c>
      <c r="R90" s="34">
        <v>33.9</v>
      </c>
      <c r="S90" s="34">
        <v>263.3</v>
      </c>
      <c r="T90" s="34">
        <f t="shared" si="1"/>
        <v>124.69999999999999</v>
      </c>
    </row>
    <row r="91" spans="1:20" x14ac:dyDescent="0.2">
      <c r="A91" s="36">
        <v>40387</v>
      </c>
      <c r="B91" s="41">
        <v>23.4</v>
      </c>
      <c r="C91" s="41">
        <v>30</v>
      </c>
      <c r="D91" s="41">
        <v>54</v>
      </c>
      <c r="E91"/>
      <c r="F91" s="45">
        <v>26.5</v>
      </c>
      <c r="G91" s="45"/>
      <c r="H91" s="45"/>
      <c r="I91" s="38">
        <v>34.1</v>
      </c>
      <c r="J91" s="38">
        <v>12.9</v>
      </c>
      <c r="K91" s="38">
        <v>6.3</v>
      </c>
      <c r="L91" s="38">
        <v>12.4</v>
      </c>
      <c r="M91" s="39">
        <v>12.9</v>
      </c>
      <c r="N91" s="42">
        <v>10</v>
      </c>
      <c r="O91" s="40">
        <v>6.1</v>
      </c>
      <c r="P91" s="34">
        <v>26.1</v>
      </c>
      <c r="Q91" s="34">
        <v>14.4</v>
      </c>
      <c r="R91" s="34">
        <v>14.7</v>
      </c>
      <c r="S91" s="34">
        <v>263.3</v>
      </c>
      <c r="T91" s="34">
        <f t="shared" si="1"/>
        <v>47</v>
      </c>
    </row>
    <row r="92" spans="1:20" x14ac:dyDescent="0.2">
      <c r="A92" s="36">
        <v>40388</v>
      </c>
      <c r="B92" s="41">
        <v>30.1</v>
      </c>
      <c r="C92" s="41">
        <v>29.1</v>
      </c>
      <c r="D92" s="41">
        <v>62.2</v>
      </c>
      <c r="E92">
        <v>0</v>
      </c>
      <c r="F92" s="45">
        <v>29.7</v>
      </c>
      <c r="G92" s="45"/>
      <c r="H92" s="45"/>
      <c r="I92" s="38">
        <v>37.4</v>
      </c>
      <c r="J92" s="38">
        <v>9.6</v>
      </c>
      <c r="K92" s="38">
        <v>3.7</v>
      </c>
      <c r="L92" s="38">
        <v>8.3000000000000007</v>
      </c>
      <c r="M92" s="39">
        <v>13.4</v>
      </c>
      <c r="N92" s="42">
        <v>10</v>
      </c>
      <c r="O92" s="40">
        <v>5</v>
      </c>
      <c r="P92" s="34">
        <v>26.1</v>
      </c>
      <c r="Q92" s="34">
        <v>34.299999999999997</v>
      </c>
      <c r="R92" s="34">
        <v>14.7</v>
      </c>
      <c r="S92" s="34">
        <v>187.8</v>
      </c>
      <c r="T92" s="34">
        <f t="shared" si="1"/>
        <v>47</v>
      </c>
    </row>
    <row r="93" spans="1:20" x14ac:dyDescent="0.2">
      <c r="A93" s="36">
        <v>40389</v>
      </c>
      <c r="B93" s="41">
        <v>34.5</v>
      </c>
      <c r="C93" s="41">
        <v>53.1</v>
      </c>
      <c r="D93" s="41">
        <v>34.799999999999997</v>
      </c>
      <c r="E93">
        <v>0</v>
      </c>
      <c r="F93" s="45">
        <v>42.7</v>
      </c>
      <c r="G93" s="45"/>
      <c r="H93" s="45"/>
      <c r="I93" s="38">
        <v>40.799999999999997</v>
      </c>
      <c r="J93" s="38">
        <v>14.5</v>
      </c>
      <c r="K93" s="38">
        <v>2.4</v>
      </c>
      <c r="L93" s="38">
        <v>3.1</v>
      </c>
      <c r="M93" s="39">
        <v>15</v>
      </c>
      <c r="N93" s="42">
        <v>10</v>
      </c>
      <c r="O93" s="40">
        <v>2.6</v>
      </c>
      <c r="P93" s="34">
        <v>10.8</v>
      </c>
      <c r="Q93" s="34">
        <v>34.299999999999997</v>
      </c>
      <c r="R93" s="34">
        <v>7.5</v>
      </c>
      <c r="S93" s="34">
        <v>187.8</v>
      </c>
      <c r="T93" s="34">
        <f t="shared" si="1"/>
        <v>55.3</v>
      </c>
    </row>
    <row r="94" spans="1:20" x14ac:dyDescent="0.2">
      <c r="A94" s="36">
        <v>40390</v>
      </c>
      <c r="B94" s="41">
        <v>24.4</v>
      </c>
      <c r="C94" s="41">
        <v>22.9</v>
      </c>
      <c r="D94" s="41">
        <v>36</v>
      </c>
      <c r="E94"/>
      <c r="F94" s="45">
        <v>23.7</v>
      </c>
      <c r="G94" s="45"/>
      <c r="H94" s="45"/>
      <c r="I94" s="38">
        <v>26.7</v>
      </c>
      <c r="J94" s="38">
        <v>4.25</v>
      </c>
      <c r="K94" s="38">
        <v>3.1</v>
      </c>
      <c r="L94" s="38">
        <v>3.5</v>
      </c>
      <c r="M94" s="39">
        <v>5.6</v>
      </c>
      <c r="N94" s="42">
        <v>11.9</v>
      </c>
      <c r="O94" s="40">
        <v>2.6</v>
      </c>
      <c r="P94" s="34">
        <v>10.8</v>
      </c>
      <c r="Q94" s="34">
        <v>9.4</v>
      </c>
      <c r="R94" s="34">
        <v>7.5</v>
      </c>
      <c r="S94" s="34">
        <v>353.8</v>
      </c>
      <c r="T94" s="34">
        <f t="shared" si="1"/>
        <v>30.95</v>
      </c>
    </row>
    <row r="95" spans="1:20" x14ac:dyDescent="0.2">
      <c r="A95" s="36">
        <v>40391</v>
      </c>
      <c r="B95" s="41">
        <v>24.4</v>
      </c>
      <c r="C95" s="41">
        <v>22.9</v>
      </c>
      <c r="D95" s="41">
        <v>36</v>
      </c>
      <c r="E95"/>
      <c r="F95" s="45">
        <v>23.7</v>
      </c>
      <c r="G95" s="45"/>
      <c r="H95" s="45"/>
      <c r="I95" s="38">
        <v>26.7</v>
      </c>
      <c r="J95" s="38">
        <v>4.25</v>
      </c>
      <c r="K95" s="38">
        <v>3.2</v>
      </c>
      <c r="L95" s="38">
        <v>3.5</v>
      </c>
      <c r="M95" s="39">
        <v>4.3</v>
      </c>
      <c r="N95" s="42">
        <v>14.3</v>
      </c>
      <c r="O95" s="40">
        <v>2.6</v>
      </c>
      <c r="P95" s="34">
        <v>10.8</v>
      </c>
      <c r="Q95" s="34">
        <v>9.4</v>
      </c>
      <c r="R95" s="34">
        <v>4.0999999999999996</v>
      </c>
      <c r="S95" s="34">
        <v>353.8</v>
      </c>
      <c r="T95" s="34">
        <f t="shared" ref="T95:T150" si="2">SUM(J95+I95)</f>
        <v>30.95</v>
      </c>
    </row>
    <row r="96" spans="1:20" x14ac:dyDescent="0.2">
      <c r="A96" s="36">
        <v>40392</v>
      </c>
      <c r="B96" s="41">
        <v>24.4</v>
      </c>
      <c r="C96" s="41">
        <v>22.9</v>
      </c>
      <c r="D96" s="41">
        <v>36</v>
      </c>
      <c r="E96"/>
      <c r="F96" s="45">
        <v>23.7</v>
      </c>
      <c r="G96" s="45"/>
      <c r="H96" s="45"/>
      <c r="I96" s="38">
        <v>26.7</v>
      </c>
      <c r="J96" s="38">
        <v>4.25</v>
      </c>
      <c r="K96" s="38">
        <v>3.2</v>
      </c>
      <c r="L96" s="38">
        <v>3.5</v>
      </c>
      <c r="M96" s="46">
        <v>2.5</v>
      </c>
      <c r="N96" s="42">
        <v>8.6999999999999993</v>
      </c>
      <c r="O96" s="40">
        <v>1.6</v>
      </c>
      <c r="P96" s="34">
        <v>20.100000000000001</v>
      </c>
      <c r="Q96" s="34">
        <v>5.0999999999999996</v>
      </c>
      <c r="R96" s="34">
        <v>4.0999999999999996</v>
      </c>
      <c r="S96" s="34">
        <v>353.8</v>
      </c>
      <c r="T96" s="34">
        <f t="shared" si="2"/>
        <v>30.95</v>
      </c>
    </row>
    <row r="97" spans="1:20" x14ac:dyDescent="0.2">
      <c r="A97" s="36">
        <v>40393</v>
      </c>
      <c r="B97" s="41">
        <v>31.1</v>
      </c>
      <c r="C97" s="41">
        <v>36</v>
      </c>
      <c r="D97" s="41">
        <v>51</v>
      </c>
      <c r="E97">
        <v>0</v>
      </c>
      <c r="F97" s="45"/>
      <c r="G97" s="45"/>
      <c r="H97" s="45"/>
      <c r="I97" s="38">
        <v>37.4</v>
      </c>
      <c r="J97" s="38">
        <v>3.57</v>
      </c>
      <c r="K97" s="38">
        <v>3.2</v>
      </c>
      <c r="L97" s="38">
        <v>3.5</v>
      </c>
      <c r="M97" s="39">
        <v>2.5</v>
      </c>
      <c r="N97" s="42">
        <v>12</v>
      </c>
      <c r="O97" s="40">
        <v>2.1</v>
      </c>
      <c r="P97" s="34">
        <v>20.100000000000001</v>
      </c>
      <c r="Q97" s="34">
        <v>5.0999999999999996</v>
      </c>
      <c r="R97" s="34">
        <v>4.0999999999999996</v>
      </c>
      <c r="S97" s="34">
        <v>318.63</v>
      </c>
      <c r="T97" s="34">
        <f t="shared" si="2"/>
        <v>40.97</v>
      </c>
    </row>
    <row r="98" spans="1:20" x14ac:dyDescent="0.2">
      <c r="A98" s="36">
        <v>40394</v>
      </c>
      <c r="B98" s="56" t="s">
        <v>18</v>
      </c>
      <c r="C98" s="41">
        <v>49.86</v>
      </c>
      <c r="D98" s="41">
        <v>76.400000000000006</v>
      </c>
      <c r="E98"/>
      <c r="F98" s="45">
        <v>48.94</v>
      </c>
      <c r="G98" s="45"/>
      <c r="H98" s="45"/>
      <c r="I98" s="38">
        <v>55.48</v>
      </c>
      <c r="J98" s="38">
        <v>14.38</v>
      </c>
      <c r="K98" s="38">
        <v>2.1</v>
      </c>
      <c r="L98" s="38">
        <v>2.1</v>
      </c>
      <c r="M98" s="39">
        <v>2.5</v>
      </c>
      <c r="N98" s="42">
        <v>12.3</v>
      </c>
      <c r="O98" s="40">
        <v>3.86</v>
      </c>
      <c r="P98" s="34">
        <v>11.7</v>
      </c>
      <c r="Q98" s="34">
        <v>5.0999999999999996</v>
      </c>
      <c r="R98" s="34">
        <v>8</v>
      </c>
      <c r="S98" s="34">
        <v>318.63</v>
      </c>
      <c r="T98" s="34">
        <f t="shared" si="2"/>
        <v>69.86</v>
      </c>
    </row>
    <row r="99" spans="1:20" x14ac:dyDescent="0.2">
      <c r="A99" s="36">
        <v>40395</v>
      </c>
      <c r="B99" s="41">
        <v>22.4</v>
      </c>
      <c r="C99" s="41">
        <v>41.7</v>
      </c>
      <c r="D99" s="41">
        <v>74.599999999999994</v>
      </c>
      <c r="E99"/>
      <c r="F99" s="45">
        <v>31.4</v>
      </c>
      <c r="G99" s="45"/>
      <c r="H99" s="45"/>
      <c r="I99" s="38">
        <v>42.2</v>
      </c>
      <c r="J99" s="38">
        <v>22.25</v>
      </c>
      <c r="K99" s="38">
        <v>5.6</v>
      </c>
      <c r="L99" s="38">
        <v>10.7</v>
      </c>
      <c r="M99" s="46">
        <v>1.9</v>
      </c>
      <c r="N99" s="42">
        <v>12.3</v>
      </c>
      <c r="O99" s="40">
        <v>1.95</v>
      </c>
      <c r="P99" s="34">
        <v>11.7</v>
      </c>
      <c r="Q99" s="34">
        <v>6.5</v>
      </c>
      <c r="R99" s="34">
        <v>8</v>
      </c>
      <c r="S99" s="34">
        <v>102.6</v>
      </c>
      <c r="T99" s="34">
        <f t="shared" si="2"/>
        <v>64.45</v>
      </c>
    </row>
    <row r="100" spans="1:20" x14ac:dyDescent="0.2">
      <c r="A100" s="36">
        <v>40396</v>
      </c>
      <c r="B100" s="41">
        <v>28.1</v>
      </c>
      <c r="C100" s="41">
        <v>30.7</v>
      </c>
      <c r="D100" s="41">
        <v>100.4</v>
      </c>
      <c r="E100"/>
      <c r="F100" s="45">
        <v>29.3</v>
      </c>
      <c r="G100" s="45"/>
      <c r="H100" s="45"/>
      <c r="I100" s="38">
        <v>47.1</v>
      </c>
      <c r="J100" s="38">
        <v>33.950000000000003</v>
      </c>
      <c r="K100" s="38">
        <v>2.5</v>
      </c>
      <c r="L100" s="38">
        <v>4.5</v>
      </c>
      <c r="M100" s="39">
        <v>2.4</v>
      </c>
      <c r="N100" s="42">
        <v>12.3</v>
      </c>
      <c r="O100" s="40">
        <v>2.36</v>
      </c>
      <c r="P100" s="34">
        <v>4.84</v>
      </c>
      <c r="Q100" s="34">
        <v>6.5</v>
      </c>
      <c r="R100" s="34">
        <v>8.1</v>
      </c>
      <c r="S100" s="34">
        <v>102.6</v>
      </c>
      <c r="T100" s="34">
        <f t="shared" si="2"/>
        <v>81.050000000000011</v>
      </c>
    </row>
    <row r="101" spans="1:20" x14ac:dyDescent="0.2">
      <c r="A101" s="36">
        <v>40397</v>
      </c>
      <c r="B101" s="41">
        <v>64.3</v>
      </c>
      <c r="C101" s="41">
        <v>54.6</v>
      </c>
      <c r="D101" s="41">
        <v>265.60000000000002</v>
      </c>
      <c r="E101"/>
      <c r="F101" s="45">
        <v>60.1</v>
      </c>
      <c r="G101" s="45"/>
      <c r="H101" s="45"/>
      <c r="I101" s="38">
        <v>109</v>
      </c>
      <c r="J101" s="38">
        <v>31.3</v>
      </c>
      <c r="K101" s="38">
        <v>5.4</v>
      </c>
      <c r="L101" s="38">
        <v>8</v>
      </c>
      <c r="M101" s="39">
        <v>4</v>
      </c>
      <c r="N101" s="42">
        <v>9.6999999999999993</v>
      </c>
      <c r="O101" s="40">
        <v>0.78</v>
      </c>
      <c r="P101" s="34">
        <v>4.84</v>
      </c>
      <c r="Q101" s="34">
        <v>16.5</v>
      </c>
      <c r="R101" s="34">
        <v>8.1</v>
      </c>
      <c r="S101" s="34">
        <v>156.80000000000001</v>
      </c>
      <c r="T101" s="34">
        <f t="shared" si="2"/>
        <v>140.30000000000001</v>
      </c>
    </row>
    <row r="102" spans="1:20" x14ac:dyDescent="0.2">
      <c r="A102" s="36">
        <v>40398</v>
      </c>
      <c r="B102" s="41">
        <v>64.3</v>
      </c>
      <c r="C102" s="41">
        <v>54.6</v>
      </c>
      <c r="D102" s="41">
        <v>265.60000000000002</v>
      </c>
      <c r="E102"/>
      <c r="F102" s="45">
        <v>60.1</v>
      </c>
      <c r="G102" s="45"/>
      <c r="H102" s="45"/>
      <c r="I102" s="38">
        <v>109</v>
      </c>
      <c r="J102" s="38">
        <v>31.3</v>
      </c>
      <c r="K102" s="38">
        <v>2.5</v>
      </c>
      <c r="L102" s="38">
        <v>1.6</v>
      </c>
      <c r="M102" s="39">
        <v>6.1</v>
      </c>
      <c r="N102" s="42">
        <v>13.7</v>
      </c>
      <c r="O102" s="40">
        <v>0.78</v>
      </c>
      <c r="P102" s="34">
        <v>4.84</v>
      </c>
      <c r="Q102" s="34">
        <v>16.5</v>
      </c>
      <c r="R102" s="34">
        <v>10</v>
      </c>
      <c r="S102" s="34">
        <v>156.80000000000001</v>
      </c>
      <c r="T102" s="34">
        <f t="shared" si="2"/>
        <v>140.30000000000001</v>
      </c>
    </row>
    <row r="103" spans="1:20" x14ac:dyDescent="0.2">
      <c r="A103" s="36">
        <v>40399</v>
      </c>
      <c r="B103" s="41">
        <v>64.3</v>
      </c>
      <c r="C103" s="41">
        <v>54.6</v>
      </c>
      <c r="D103" s="41">
        <v>265.60000000000002</v>
      </c>
      <c r="E103" s="57">
        <v>0</v>
      </c>
      <c r="F103" s="45">
        <v>60.1</v>
      </c>
      <c r="G103" s="45"/>
      <c r="H103" s="45"/>
      <c r="I103" s="38">
        <v>109</v>
      </c>
      <c r="J103" s="38">
        <v>31.3</v>
      </c>
      <c r="K103" s="38">
        <v>2.5</v>
      </c>
      <c r="L103" s="38">
        <v>1.6</v>
      </c>
      <c r="M103" s="39">
        <v>3.6</v>
      </c>
      <c r="N103" s="42">
        <v>7</v>
      </c>
      <c r="O103" s="40">
        <v>0.78</v>
      </c>
      <c r="P103" s="34">
        <v>10</v>
      </c>
      <c r="Q103" s="34">
        <v>5.5</v>
      </c>
      <c r="R103" s="34">
        <v>10</v>
      </c>
      <c r="S103" s="34">
        <v>156.80000000000001</v>
      </c>
      <c r="T103" s="34">
        <f t="shared" si="2"/>
        <v>140.30000000000001</v>
      </c>
    </row>
    <row r="104" spans="1:20" x14ac:dyDescent="0.2">
      <c r="A104" s="36">
        <v>40400</v>
      </c>
      <c r="B104" s="41">
        <v>77</v>
      </c>
      <c r="C104" s="41">
        <v>51.3</v>
      </c>
      <c r="D104" s="41">
        <v>128.6</v>
      </c>
      <c r="E104"/>
      <c r="F104" s="45">
        <v>65.8</v>
      </c>
      <c r="G104" s="45"/>
      <c r="H104" s="45"/>
      <c r="I104" s="38">
        <v>80.7</v>
      </c>
      <c r="J104" s="38">
        <v>48.8</v>
      </c>
      <c r="K104" s="38">
        <v>2.5</v>
      </c>
      <c r="L104" s="38">
        <v>1.6</v>
      </c>
      <c r="M104" s="39">
        <v>3.6</v>
      </c>
      <c r="N104" s="42">
        <v>13.5</v>
      </c>
      <c r="O104" s="40">
        <v>1.1000000000000001</v>
      </c>
      <c r="P104" s="34">
        <v>10</v>
      </c>
      <c r="Q104" s="34">
        <v>5.5</v>
      </c>
      <c r="R104" s="34">
        <v>10</v>
      </c>
      <c r="S104" s="34">
        <v>301.69</v>
      </c>
      <c r="T104" s="34">
        <f t="shared" si="2"/>
        <v>129.5</v>
      </c>
    </row>
    <row r="105" spans="1:20" x14ac:dyDescent="0.2">
      <c r="A105" s="36">
        <v>40401</v>
      </c>
      <c r="B105" s="41">
        <v>32.299999999999997</v>
      </c>
      <c r="C105" s="41">
        <v>39.1</v>
      </c>
      <c r="D105" s="41">
        <v>75.5</v>
      </c>
      <c r="E105"/>
      <c r="F105" s="45">
        <v>35.700000000000003</v>
      </c>
      <c r="G105" s="45"/>
      <c r="H105" s="45"/>
      <c r="I105" s="38">
        <v>44.5</v>
      </c>
      <c r="J105" s="38">
        <v>14.2</v>
      </c>
      <c r="K105" s="38">
        <v>3.5</v>
      </c>
      <c r="L105" s="38">
        <v>4.5</v>
      </c>
      <c r="M105" s="39">
        <v>3.6</v>
      </c>
      <c r="N105" s="42">
        <v>6.4</v>
      </c>
      <c r="O105" s="40">
        <v>1.77</v>
      </c>
      <c r="P105" s="34">
        <v>9.68</v>
      </c>
      <c r="Q105" s="34">
        <v>5.5</v>
      </c>
      <c r="R105" s="34">
        <v>8.6999999999999993</v>
      </c>
      <c r="S105" s="34">
        <v>301.69</v>
      </c>
      <c r="T105" s="34">
        <f t="shared" si="2"/>
        <v>58.7</v>
      </c>
    </row>
    <row r="106" spans="1:20" x14ac:dyDescent="0.2">
      <c r="A106" s="36">
        <v>40402</v>
      </c>
      <c r="B106" s="41">
        <v>42.9</v>
      </c>
      <c r="C106" s="41">
        <v>28.3</v>
      </c>
      <c r="D106" s="41">
        <v>82.6</v>
      </c>
      <c r="E106"/>
      <c r="F106">
        <f>(B106+C106)/2</f>
        <v>35.6</v>
      </c>
      <c r="G106"/>
      <c r="H106"/>
      <c r="I106" s="58">
        <f>(D106+C106+B106)/3</f>
        <v>51.266666666666659</v>
      </c>
      <c r="J106" s="38">
        <f>(34.3+6.8+6.9)/3</f>
        <v>15.999999999999998</v>
      </c>
      <c r="K106" s="38">
        <v>5.4</v>
      </c>
      <c r="L106" s="38">
        <v>5.6</v>
      </c>
      <c r="M106" s="39">
        <v>2.2000000000000002</v>
      </c>
      <c r="N106" s="42">
        <v>6.4</v>
      </c>
      <c r="O106" s="40">
        <v>1.45</v>
      </c>
      <c r="P106" s="34">
        <v>9.68</v>
      </c>
      <c r="Q106" s="34">
        <v>3.4</v>
      </c>
      <c r="R106" s="34">
        <v>8.6999999999999993</v>
      </c>
      <c r="S106" s="34">
        <v>103.8</v>
      </c>
      <c r="T106" s="34">
        <f t="shared" si="2"/>
        <v>67.266666666666652</v>
      </c>
    </row>
    <row r="107" spans="1:20" x14ac:dyDescent="0.2">
      <c r="A107" s="36">
        <v>40403</v>
      </c>
      <c r="B107" s="41">
        <v>14.8</v>
      </c>
      <c r="C107" s="41">
        <v>18.100000000000001</v>
      </c>
      <c r="D107" s="41">
        <v>25</v>
      </c>
      <c r="E107"/>
      <c r="F107" s="45">
        <v>16.5</v>
      </c>
      <c r="G107" s="45"/>
      <c r="H107" s="45"/>
      <c r="I107" s="38">
        <v>18.3</v>
      </c>
      <c r="J107" s="38">
        <v>3.4</v>
      </c>
      <c r="K107" s="38">
        <v>10.199999999999999</v>
      </c>
      <c r="L107" s="38">
        <v>11.5</v>
      </c>
      <c r="M107" s="39">
        <v>2.9</v>
      </c>
      <c r="N107" s="42">
        <v>6.4</v>
      </c>
      <c r="O107" s="40">
        <v>1.28</v>
      </c>
      <c r="P107" s="34">
        <v>48.6</v>
      </c>
      <c r="Q107" s="34">
        <v>3.4</v>
      </c>
      <c r="R107" s="34">
        <v>10.8</v>
      </c>
      <c r="S107" s="34">
        <v>103.8</v>
      </c>
      <c r="T107" s="34">
        <f t="shared" si="2"/>
        <v>21.7</v>
      </c>
    </row>
    <row r="108" spans="1:20" x14ac:dyDescent="0.2">
      <c r="A108" s="36">
        <v>40404</v>
      </c>
      <c r="B108" s="41">
        <v>11.9</v>
      </c>
      <c r="C108" s="41">
        <v>32.6</v>
      </c>
      <c r="D108" s="41">
        <v>26.4</v>
      </c>
      <c r="E108"/>
      <c r="F108" s="45">
        <v>22.3</v>
      </c>
      <c r="G108" s="45"/>
      <c r="H108" s="45"/>
      <c r="I108" s="38">
        <v>23.4</v>
      </c>
      <c r="J108" s="38">
        <v>2.2999999999999998</v>
      </c>
      <c r="K108" s="38">
        <v>7</v>
      </c>
      <c r="L108" s="38">
        <v>5.2</v>
      </c>
      <c r="M108" s="39">
        <v>3.5</v>
      </c>
      <c r="N108" s="42">
        <v>12.9</v>
      </c>
      <c r="O108" s="40">
        <v>1.28</v>
      </c>
      <c r="P108" s="34">
        <v>48.6</v>
      </c>
      <c r="Q108" s="34">
        <v>5.6</v>
      </c>
      <c r="R108" s="34">
        <v>10.8</v>
      </c>
      <c r="S108" s="34">
        <v>49.51</v>
      </c>
      <c r="T108" s="34">
        <f t="shared" si="2"/>
        <v>25.7</v>
      </c>
    </row>
    <row r="109" spans="1:20" x14ac:dyDescent="0.2">
      <c r="A109" s="36">
        <v>40405</v>
      </c>
      <c r="B109" s="41">
        <v>11.9</v>
      </c>
      <c r="C109" s="41">
        <v>32.6</v>
      </c>
      <c r="D109" s="41">
        <v>26.4</v>
      </c>
      <c r="E109"/>
      <c r="F109" s="45">
        <v>22.3</v>
      </c>
      <c r="G109" s="45"/>
      <c r="H109" s="45"/>
      <c r="I109" s="38">
        <v>23.4</v>
      </c>
      <c r="J109" s="38">
        <v>2.2999999999999998</v>
      </c>
      <c r="K109" s="38">
        <v>1.3</v>
      </c>
      <c r="L109" s="38">
        <v>0.2</v>
      </c>
      <c r="M109" s="39">
        <v>1.8</v>
      </c>
      <c r="N109" s="42">
        <v>6.3</v>
      </c>
      <c r="O109" s="40">
        <v>1.28</v>
      </c>
      <c r="P109" s="34">
        <v>48.6</v>
      </c>
      <c r="Q109" s="34">
        <v>5.6</v>
      </c>
      <c r="R109" s="34">
        <v>4.4000000000000004</v>
      </c>
      <c r="S109" s="34">
        <v>49.51</v>
      </c>
      <c r="T109" s="34">
        <f t="shared" si="2"/>
        <v>25.7</v>
      </c>
    </row>
    <row r="110" spans="1:20" x14ac:dyDescent="0.2">
      <c r="A110" s="36">
        <v>40406</v>
      </c>
      <c r="B110" s="41">
        <v>11.9</v>
      </c>
      <c r="C110" s="41">
        <v>32.6</v>
      </c>
      <c r="D110" s="41">
        <v>26.4</v>
      </c>
      <c r="E110"/>
      <c r="F110" s="45">
        <v>22.3</v>
      </c>
      <c r="G110" s="45"/>
      <c r="H110" s="45"/>
      <c r="I110" s="38">
        <v>23.4</v>
      </c>
      <c r="J110" s="38">
        <v>2.2999999999999998</v>
      </c>
      <c r="K110" s="38">
        <v>1.3</v>
      </c>
      <c r="L110" s="38">
        <v>0.2</v>
      </c>
      <c r="M110" s="39">
        <v>2.5</v>
      </c>
      <c r="N110" s="42">
        <v>14.4</v>
      </c>
      <c r="O110" s="40">
        <v>5.2</v>
      </c>
      <c r="P110" s="34">
        <v>4.78</v>
      </c>
      <c r="Q110" s="34">
        <v>3.6</v>
      </c>
      <c r="R110" s="34">
        <v>4.4000000000000004</v>
      </c>
      <c r="S110" s="34">
        <v>49.51</v>
      </c>
      <c r="T110" s="34">
        <f t="shared" si="2"/>
        <v>25.7</v>
      </c>
    </row>
    <row r="111" spans="1:20" x14ac:dyDescent="0.2">
      <c r="A111" s="36">
        <v>40407</v>
      </c>
      <c r="B111" s="41">
        <v>11.9</v>
      </c>
      <c r="C111" s="41">
        <v>32.6</v>
      </c>
      <c r="D111" s="41">
        <v>26.4</v>
      </c>
      <c r="E111" s="57">
        <v>0</v>
      </c>
      <c r="F111" s="45">
        <v>22.3</v>
      </c>
      <c r="G111" s="45"/>
      <c r="H111" s="45"/>
      <c r="I111" s="38">
        <v>23.4</v>
      </c>
      <c r="J111" s="38">
        <v>2.2999999999999998</v>
      </c>
      <c r="K111" s="38">
        <v>1.3</v>
      </c>
      <c r="L111" s="38">
        <v>0.2</v>
      </c>
      <c r="M111" s="39">
        <v>2.5</v>
      </c>
      <c r="N111" s="42">
        <v>11.9</v>
      </c>
      <c r="O111" s="40">
        <v>6.3</v>
      </c>
      <c r="P111" s="34">
        <v>4.78</v>
      </c>
      <c r="Q111" s="34">
        <v>3.6</v>
      </c>
      <c r="R111" s="34">
        <v>4.4000000000000004</v>
      </c>
      <c r="S111" s="34">
        <v>49.51</v>
      </c>
      <c r="T111" s="34">
        <f t="shared" si="2"/>
        <v>25.7</v>
      </c>
    </row>
    <row r="112" spans="1:20" x14ac:dyDescent="0.2">
      <c r="A112" s="36">
        <v>40408</v>
      </c>
      <c r="B112" s="41">
        <v>32.67</v>
      </c>
      <c r="C112" s="41">
        <v>61.14</v>
      </c>
      <c r="D112" s="41">
        <v>77.8</v>
      </c>
      <c r="E112"/>
      <c r="F112" s="45">
        <v>45.125</v>
      </c>
      <c r="G112" s="45"/>
      <c r="H112" s="45"/>
      <c r="I112" s="38">
        <v>52.9</v>
      </c>
      <c r="J112" s="38">
        <v>9.5</v>
      </c>
      <c r="K112" s="38">
        <v>1.7</v>
      </c>
      <c r="L112" s="38">
        <v>0.5</v>
      </c>
      <c r="M112" s="39">
        <v>2.5</v>
      </c>
      <c r="N112" s="42">
        <v>2.57</v>
      </c>
      <c r="O112" s="40">
        <v>4.04</v>
      </c>
      <c r="P112" s="34">
        <v>14.3</v>
      </c>
      <c r="Q112" s="34">
        <v>3.6</v>
      </c>
      <c r="R112" s="34">
        <v>7.16</v>
      </c>
      <c r="S112" s="34">
        <v>136.1</v>
      </c>
      <c r="T112" s="34">
        <f t="shared" si="2"/>
        <v>62.4</v>
      </c>
    </row>
    <row r="113" spans="1:20" x14ac:dyDescent="0.2">
      <c r="A113" s="36">
        <v>40409</v>
      </c>
      <c r="B113" s="41">
        <v>14.9</v>
      </c>
      <c r="C113" s="41">
        <v>26.1</v>
      </c>
      <c r="D113" s="41">
        <v>40.799999999999997</v>
      </c>
      <c r="E113"/>
      <c r="F113" s="45">
        <v>20.5</v>
      </c>
      <c r="G113" s="45"/>
      <c r="H113" s="45"/>
      <c r="I113" s="38">
        <v>27.3</v>
      </c>
      <c r="J113" s="38">
        <v>2.9</v>
      </c>
      <c r="K113" s="38">
        <v>5.5</v>
      </c>
      <c r="L113" s="38">
        <v>1.4</v>
      </c>
      <c r="M113" s="39">
        <v>12.2</v>
      </c>
      <c r="N113" s="42">
        <v>2.57</v>
      </c>
      <c r="O113" s="40">
        <v>9.8000000000000007</v>
      </c>
      <c r="P113" s="34">
        <v>14.3</v>
      </c>
      <c r="Q113" s="34">
        <v>14.3</v>
      </c>
      <c r="R113" s="34">
        <v>7.16</v>
      </c>
      <c r="S113" s="34">
        <v>109.7</v>
      </c>
      <c r="T113" s="34">
        <f t="shared" si="2"/>
        <v>30.2</v>
      </c>
    </row>
    <row r="114" spans="1:20" x14ac:dyDescent="0.2">
      <c r="A114" s="36">
        <v>40410</v>
      </c>
      <c r="B114" s="41">
        <v>20.6</v>
      </c>
      <c r="C114" s="41">
        <v>33.6</v>
      </c>
      <c r="D114" s="41">
        <v>59.6</v>
      </c>
      <c r="E114"/>
      <c r="F114" s="45">
        <v>27.1</v>
      </c>
      <c r="G114" s="45"/>
      <c r="H114" s="45"/>
      <c r="I114" s="38">
        <v>37.9</v>
      </c>
      <c r="J114" s="38">
        <v>3.3</v>
      </c>
      <c r="K114" s="38">
        <v>1.3</v>
      </c>
      <c r="L114" s="38">
        <v>0.05</v>
      </c>
      <c r="M114" s="39">
        <v>21.9</v>
      </c>
      <c r="N114" s="42">
        <v>2.57</v>
      </c>
      <c r="O114" s="40">
        <v>17.95</v>
      </c>
      <c r="P114" s="34"/>
      <c r="Q114" s="34">
        <v>14.3</v>
      </c>
      <c r="R114" s="34">
        <v>1.3</v>
      </c>
      <c r="S114" s="34">
        <v>109.7</v>
      </c>
      <c r="T114" s="34">
        <f t="shared" si="2"/>
        <v>41.199999999999996</v>
      </c>
    </row>
    <row r="115" spans="1:20" x14ac:dyDescent="0.2">
      <c r="A115" s="36">
        <v>40411</v>
      </c>
      <c r="B115" s="41">
        <v>19.2</v>
      </c>
      <c r="C115" s="41">
        <v>28.4</v>
      </c>
      <c r="D115" s="41">
        <v>73.400000000000006</v>
      </c>
      <c r="E115"/>
      <c r="F115" s="45">
        <v>23.8</v>
      </c>
      <c r="G115" s="45"/>
      <c r="H115" s="45"/>
      <c r="I115" s="38">
        <v>40.299999999999997</v>
      </c>
      <c r="J115" s="38">
        <v>26.2</v>
      </c>
      <c r="K115" s="38">
        <v>2.7</v>
      </c>
      <c r="L115" s="38">
        <v>0.2</v>
      </c>
      <c r="M115" s="39">
        <v>7.5</v>
      </c>
      <c r="N115" s="42">
        <v>1.2</v>
      </c>
      <c r="O115" s="40">
        <v>5.0999999999999996</v>
      </c>
      <c r="P115" s="34"/>
      <c r="Q115" s="34">
        <v>11.9</v>
      </c>
      <c r="R115" s="34">
        <v>1.3</v>
      </c>
      <c r="S115" s="34">
        <v>73.099999999999994</v>
      </c>
      <c r="T115" s="34">
        <f t="shared" si="2"/>
        <v>66.5</v>
      </c>
    </row>
    <row r="116" spans="1:20" x14ac:dyDescent="0.2">
      <c r="A116" s="36">
        <v>40412</v>
      </c>
      <c r="B116" s="41">
        <v>19.2</v>
      </c>
      <c r="C116" s="41">
        <v>28.4</v>
      </c>
      <c r="D116" s="41">
        <v>73.400000000000006</v>
      </c>
      <c r="E116"/>
      <c r="F116" s="45">
        <v>23.8</v>
      </c>
      <c r="G116" s="45"/>
      <c r="H116" s="45"/>
      <c r="I116" s="38">
        <v>40.299999999999997</v>
      </c>
      <c r="J116" s="38">
        <v>26.2</v>
      </c>
      <c r="K116" s="38">
        <v>2.2999999999999998</v>
      </c>
      <c r="L116" s="38">
        <v>0.7</v>
      </c>
      <c r="M116" s="39">
        <v>13.3</v>
      </c>
      <c r="N116" s="42">
        <v>3.7</v>
      </c>
      <c r="O116" s="40">
        <v>5.0999999999999996</v>
      </c>
      <c r="P116" s="34"/>
      <c r="Q116" s="34">
        <v>11.9</v>
      </c>
      <c r="R116" s="34">
        <v>5</v>
      </c>
      <c r="S116" s="34">
        <v>74.099999999999994</v>
      </c>
      <c r="T116" s="34">
        <f t="shared" ref="T116:T117" si="3">SUM(J116+I116)</f>
        <v>66.5</v>
      </c>
    </row>
    <row r="117" spans="1:20" x14ac:dyDescent="0.2">
      <c r="A117" s="36">
        <v>40413</v>
      </c>
      <c r="B117" s="41">
        <v>19.2</v>
      </c>
      <c r="C117" s="41">
        <v>28.4</v>
      </c>
      <c r="D117" s="41">
        <v>73.400000000000006</v>
      </c>
      <c r="E117"/>
      <c r="F117" s="45">
        <v>23.8</v>
      </c>
      <c r="G117" s="45"/>
      <c r="H117" s="45"/>
      <c r="I117" s="38">
        <v>40.299999999999997</v>
      </c>
      <c r="J117" s="38">
        <v>26.2</v>
      </c>
      <c r="K117" s="38">
        <v>2.2999999999999998</v>
      </c>
      <c r="L117" s="38">
        <v>0.7</v>
      </c>
      <c r="M117" s="39">
        <v>13.3</v>
      </c>
      <c r="N117" s="42">
        <v>10.7</v>
      </c>
      <c r="O117" s="40">
        <v>5.0999999999999996</v>
      </c>
      <c r="P117" s="34"/>
      <c r="Q117" s="34">
        <v>11.9</v>
      </c>
      <c r="R117" s="34">
        <v>5</v>
      </c>
      <c r="S117" s="34">
        <v>75.099999999999994</v>
      </c>
      <c r="T117" s="34">
        <f t="shared" si="3"/>
        <v>66.5</v>
      </c>
    </row>
    <row r="118" spans="1:20" x14ac:dyDescent="0.2">
      <c r="A118" s="36">
        <v>40414</v>
      </c>
      <c r="B118" s="41">
        <v>24.5</v>
      </c>
      <c r="C118" s="41">
        <v>57.6</v>
      </c>
      <c r="D118" s="41">
        <v>159.80000000000001</v>
      </c>
      <c r="E118"/>
      <c r="F118" s="45">
        <v>39</v>
      </c>
      <c r="G118" s="45"/>
      <c r="H118" s="45"/>
      <c r="I118" s="38">
        <v>67.760000000000005</v>
      </c>
      <c r="J118" s="38">
        <v>49.8</v>
      </c>
      <c r="K118" s="38">
        <v>2.2999999999999998</v>
      </c>
      <c r="L118" s="38">
        <v>0.7</v>
      </c>
      <c r="M118" s="39">
        <v>13.3</v>
      </c>
      <c r="N118" s="42">
        <v>11.8</v>
      </c>
      <c r="O118" s="40">
        <v>5.0999999999999996</v>
      </c>
      <c r="P118" s="34"/>
      <c r="Q118" s="34">
        <v>11.9</v>
      </c>
      <c r="R118" s="34">
        <v>5</v>
      </c>
      <c r="S118" s="34">
        <v>70.099999999999994</v>
      </c>
      <c r="T118" s="34">
        <f t="shared" si="2"/>
        <v>117.56</v>
      </c>
    </row>
    <row r="119" spans="1:20" x14ac:dyDescent="0.2">
      <c r="A119" s="36">
        <v>40415</v>
      </c>
      <c r="B119" s="41">
        <v>30.66</v>
      </c>
      <c r="C119" s="41">
        <v>30.3</v>
      </c>
      <c r="D119" s="41">
        <v>355.6</v>
      </c>
      <c r="E119" s="57">
        <v>0</v>
      </c>
      <c r="F119" s="45">
        <v>30.5</v>
      </c>
      <c r="G119" s="45"/>
      <c r="H119" s="45"/>
      <c r="I119" s="38">
        <v>107.9</v>
      </c>
      <c r="J119" s="38">
        <v>92.3</v>
      </c>
      <c r="K119" s="38">
        <v>5.7</v>
      </c>
      <c r="L119" s="38">
        <v>0.8</v>
      </c>
      <c r="M119" s="39">
        <v>13.3</v>
      </c>
      <c r="N119" s="42">
        <v>8.4499999999999993</v>
      </c>
      <c r="O119" s="40">
        <v>5.0999999999999996</v>
      </c>
      <c r="P119" s="34"/>
      <c r="Q119" s="34">
        <v>11.9</v>
      </c>
      <c r="R119" s="34">
        <v>4.4000000000000004</v>
      </c>
      <c r="S119" s="34">
        <v>70.099999999999994</v>
      </c>
      <c r="T119" s="34">
        <f t="shared" si="2"/>
        <v>200.2</v>
      </c>
    </row>
    <row r="120" spans="1:20" x14ac:dyDescent="0.2">
      <c r="A120" s="36">
        <v>40416</v>
      </c>
      <c r="B120" s="41">
        <v>10</v>
      </c>
      <c r="C120" s="41">
        <v>13.6</v>
      </c>
      <c r="D120" s="41">
        <v>131.4</v>
      </c>
      <c r="E120" s="57">
        <v>0</v>
      </c>
      <c r="F120" s="45">
        <v>11.56</v>
      </c>
      <c r="G120" s="45"/>
      <c r="H120" s="45"/>
      <c r="I120" s="38">
        <v>40.1</v>
      </c>
      <c r="J120" s="38">
        <v>29.3</v>
      </c>
      <c r="K120" s="38">
        <v>2.6</v>
      </c>
      <c r="L120" s="38">
        <v>1.4</v>
      </c>
      <c r="M120" s="39">
        <v>15</v>
      </c>
      <c r="N120" s="42">
        <v>8.4499999999999993</v>
      </c>
      <c r="O120" s="40">
        <v>3.9</v>
      </c>
      <c r="P120" s="34"/>
      <c r="R120" s="34">
        <v>4.4000000000000004</v>
      </c>
      <c r="T120" s="34">
        <f t="shared" si="2"/>
        <v>69.400000000000006</v>
      </c>
    </row>
    <row r="121" spans="1:20" x14ac:dyDescent="0.2">
      <c r="A121" s="36">
        <v>40417</v>
      </c>
      <c r="B121" s="41">
        <v>10.55</v>
      </c>
      <c r="C121" s="41">
        <v>11.6</v>
      </c>
      <c r="D121" s="41">
        <v>141</v>
      </c>
      <c r="E121"/>
      <c r="F121" s="45">
        <v>11.1</v>
      </c>
      <c r="G121" s="45"/>
      <c r="H121" s="45"/>
      <c r="I121" s="38">
        <v>54.4</v>
      </c>
      <c r="J121" s="38">
        <v>60.4</v>
      </c>
      <c r="K121" s="38">
        <v>2.6</v>
      </c>
      <c r="L121" s="38">
        <v>1.4</v>
      </c>
      <c r="M121" s="39">
        <v>18.7</v>
      </c>
      <c r="N121" s="42">
        <v>8.4499999999999993</v>
      </c>
      <c r="O121" s="40">
        <v>3.1</v>
      </c>
      <c r="P121" s="34"/>
      <c r="R121" s="34">
        <v>5.5</v>
      </c>
      <c r="T121" s="34">
        <f t="shared" si="2"/>
        <v>114.8</v>
      </c>
    </row>
    <row r="122" spans="1:20" x14ac:dyDescent="0.2">
      <c r="A122" s="36">
        <v>40418</v>
      </c>
      <c r="B122" s="41">
        <v>51.5</v>
      </c>
      <c r="C122" s="41">
        <v>52.2</v>
      </c>
      <c r="D122" s="41">
        <v>196.9</v>
      </c>
      <c r="E122"/>
      <c r="F122" s="45">
        <v>51.75</v>
      </c>
      <c r="G122" s="45"/>
      <c r="H122" s="45"/>
      <c r="I122" s="59">
        <v>83.9</v>
      </c>
      <c r="J122" s="38"/>
      <c r="K122" s="38">
        <v>2</v>
      </c>
      <c r="L122" s="38">
        <v>0.95</v>
      </c>
      <c r="M122" s="39">
        <v>13.5</v>
      </c>
      <c r="N122" s="42">
        <v>5.5</v>
      </c>
      <c r="O122" s="40">
        <v>2.7</v>
      </c>
      <c r="P122" s="34"/>
      <c r="R122" s="34">
        <v>5.5</v>
      </c>
      <c r="S122" s="34">
        <v>407.4</v>
      </c>
      <c r="T122" s="34">
        <f t="shared" si="2"/>
        <v>83.9</v>
      </c>
    </row>
    <row r="123" spans="1:20" x14ac:dyDescent="0.2">
      <c r="A123" s="36">
        <v>40419</v>
      </c>
      <c r="B123" s="41">
        <v>51.5</v>
      </c>
      <c r="C123" s="41">
        <v>52.2</v>
      </c>
      <c r="D123" s="41">
        <v>196.9</v>
      </c>
      <c r="E123"/>
      <c r="F123" s="45">
        <v>51.75</v>
      </c>
      <c r="G123" s="45"/>
      <c r="H123" s="45"/>
      <c r="I123" s="59">
        <v>83.9</v>
      </c>
      <c r="J123" s="38"/>
      <c r="K123" s="38">
        <v>1.6</v>
      </c>
      <c r="L123" s="38">
        <v>2</v>
      </c>
      <c r="M123" s="39">
        <v>7.9</v>
      </c>
      <c r="N123" s="42">
        <v>5.95</v>
      </c>
      <c r="O123" s="40">
        <v>2.7</v>
      </c>
      <c r="P123" s="34"/>
      <c r="R123" s="34">
        <v>2.2400000000000002</v>
      </c>
      <c r="S123" s="34">
        <v>407.4</v>
      </c>
      <c r="T123" s="34">
        <f t="shared" si="2"/>
        <v>83.9</v>
      </c>
    </row>
    <row r="124" spans="1:20" x14ac:dyDescent="0.2">
      <c r="A124" s="36">
        <v>40420</v>
      </c>
      <c r="B124" s="41">
        <v>51.5</v>
      </c>
      <c r="C124" s="41">
        <v>52.2</v>
      </c>
      <c r="D124" s="41">
        <v>196.9</v>
      </c>
      <c r="E124"/>
      <c r="F124" s="45">
        <v>51.75</v>
      </c>
      <c r="G124" s="45"/>
      <c r="H124" s="45"/>
      <c r="I124" s="59">
        <v>83.9</v>
      </c>
      <c r="J124" s="38"/>
      <c r="K124" s="38">
        <v>1.6</v>
      </c>
      <c r="L124" s="38">
        <v>2</v>
      </c>
      <c r="M124" s="39">
        <v>15.1</v>
      </c>
      <c r="N124" s="42">
        <v>4.8600000000000003</v>
      </c>
      <c r="O124" s="40">
        <v>2.7</v>
      </c>
      <c r="P124" s="34"/>
      <c r="R124" s="34">
        <v>2.2400000000000002</v>
      </c>
      <c r="S124" s="34">
        <v>407.4</v>
      </c>
      <c r="T124" s="34">
        <f t="shared" si="2"/>
        <v>83.9</v>
      </c>
    </row>
    <row r="125" spans="1:20" x14ac:dyDescent="0.2">
      <c r="A125" s="36">
        <v>40421</v>
      </c>
      <c r="B125" s="41">
        <v>14.3</v>
      </c>
      <c r="C125" s="41">
        <v>37.299999999999997</v>
      </c>
      <c r="D125" s="41">
        <v>100.8</v>
      </c>
      <c r="E125" s="57">
        <v>0</v>
      </c>
      <c r="F125" s="45">
        <v>24.9</v>
      </c>
      <c r="G125" s="45"/>
      <c r="H125" s="45"/>
      <c r="I125" s="38">
        <v>46</v>
      </c>
      <c r="J125" s="38">
        <v>27.6</v>
      </c>
      <c r="K125" s="38">
        <v>1.6</v>
      </c>
      <c r="L125" s="38">
        <v>2</v>
      </c>
      <c r="M125" s="39">
        <v>15.1</v>
      </c>
      <c r="N125" s="42">
        <v>4.5999999999999996</v>
      </c>
      <c r="O125" s="48"/>
      <c r="P125" s="34"/>
      <c r="R125" s="34">
        <v>2.2400000000000002</v>
      </c>
      <c r="S125" s="34">
        <v>27.96</v>
      </c>
      <c r="T125" s="34">
        <f t="shared" si="2"/>
        <v>73.599999999999994</v>
      </c>
    </row>
    <row r="126" spans="1:20" x14ac:dyDescent="0.2">
      <c r="A126" s="36">
        <v>40422</v>
      </c>
      <c r="B126" s="41">
        <v>36.6</v>
      </c>
      <c r="C126" s="41">
        <v>42</v>
      </c>
      <c r="D126" s="41">
        <v>82</v>
      </c>
      <c r="E126" s="57">
        <v>0</v>
      </c>
      <c r="F126" s="45">
        <v>39.299999999999997</v>
      </c>
      <c r="G126" s="45"/>
      <c r="H126" s="45"/>
      <c r="I126" s="38">
        <v>53.5</v>
      </c>
      <c r="J126" s="38">
        <v>26.4</v>
      </c>
      <c r="K126" s="38">
        <v>2.75</v>
      </c>
      <c r="L126" s="38">
        <v>0.65</v>
      </c>
      <c r="M126" s="39">
        <v>15.1</v>
      </c>
      <c r="N126" s="42">
        <v>6.7</v>
      </c>
      <c r="O126" s="48"/>
      <c r="P126" s="34"/>
      <c r="R126" s="34">
        <v>8.5</v>
      </c>
      <c r="S126" s="34">
        <v>27.96</v>
      </c>
      <c r="T126" s="34">
        <f t="shared" si="2"/>
        <v>79.900000000000006</v>
      </c>
    </row>
    <row r="127" spans="1:20" x14ac:dyDescent="0.2">
      <c r="A127" s="36">
        <v>40423</v>
      </c>
      <c r="B127" s="41">
        <v>11.77</v>
      </c>
      <c r="C127" s="41">
        <v>31.3</v>
      </c>
      <c r="D127" s="41">
        <v>67.8</v>
      </c>
      <c r="E127"/>
      <c r="F127" s="45">
        <v>20.3</v>
      </c>
      <c r="G127" s="45"/>
      <c r="H127" s="45"/>
      <c r="I127" s="38">
        <v>31.6</v>
      </c>
      <c r="J127" s="38">
        <v>31.6</v>
      </c>
      <c r="K127" s="38">
        <v>2.75</v>
      </c>
      <c r="L127" s="38">
        <v>0.65</v>
      </c>
      <c r="M127" s="39">
        <v>15.1</v>
      </c>
      <c r="N127" s="42">
        <v>6.7</v>
      </c>
      <c r="O127" s="48"/>
      <c r="P127" s="34"/>
      <c r="R127" s="34">
        <v>8.5</v>
      </c>
      <c r="S127" s="34">
        <v>27.96</v>
      </c>
      <c r="T127" s="34">
        <f t="shared" si="2"/>
        <v>63.2</v>
      </c>
    </row>
    <row r="128" spans="1:20" x14ac:dyDescent="0.2">
      <c r="A128" s="36">
        <v>40424</v>
      </c>
      <c r="B128" s="41">
        <v>11.77</v>
      </c>
      <c r="C128" s="41">
        <v>31.3</v>
      </c>
      <c r="D128" s="41">
        <v>67.8</v>
      </c>
      <c r="E128"/>
      <c r="F128" s="45">
        <v>20.3</v>
      </c>
      <c r="G128" s="45"/>
      <c r="H128" s="45"/>
      <c r="I128" s="38">
        <v>31.6</v>
      </c>
      <c r="J128" s="38">
        <v>31.6</v>
      </c>
      <c r="K128" s="38">
        <v>6.2</v>
      </c>
      <c r="L128" s="38">
        <v>1.2</v>
      </c>
      <c r="M128" s="46">
        <v>2.4</v>
      </c>
      <c r="N128" s="42">
        <v>6.7</v>
      </c>
      <c r="O128" s="48"/>
      <c r="P128" s="34"/>
      <c r="R128" s="34">
        <v>8.5</v>
      </c>
      <c r="S128" s="34">
        <v>27.96</v>
      </c>
      <c r="T128" s="34">
        <f t="shared" si="2"/>
        <v>63.2</v>
      </c>
    </row>
    <row r="129" spans="1:20" x14ac:dyDescent="0.2">
      <c r="A129" s="36">
        <v>40425</v>
      </c>
      <c r="B129" s="34">
        <v>3.14</v>
      </c>
      <c r="C129" s="34">
        <v>5.6</v>
      </c>
      <c r="D129" s="34">
        <v>25</v>
      </c>
      <c r="E129" s="60">
        <v>0</v>
      </c>
      <c r="F129" s="45">
        <v>4.2</v>
      </c>
      <c r="G129" s="45"/>
      <c r="H129" s="45"/>
      <c r="I129" s="49">
        <v>9.15</v>
      </c>
      <c r="J129" s="49">
        <v>3.5</v>
      </c>
      <c r="K129" s="38">
        <v>3.9</v>
      </c>
      <c r="L129" s="38">
        <v>0.6</v>
      </c>
      <c r="M129" s="46">
        <v>3.1</v>
      </c>
      <c r="N129" s="42">
        <v>6.7</v>
      </c>
      <c r="O129" s="48"/>
      <c r="P129" s="34"/>
      <c r="R129" s="34">
        <v>5</v>
      </c>
      <c r="S129" s="34">
        <v>27.96</v>
      </c>
      <c r="T129" s="34">
        <f t="shared" si="2"/>
        <v>12.65</v>
      </c>
    </row>
    <row r="130" spans="1:20" x14ac:dyDescent="0.2">
      <c r="A130" s="36">
        <v>40426</v>
      </c>
      <c r="B130" s="34">
        <v>3.14</v>
      </c>
      <c r="C130" s="34">
        <v>5.6</v>
      </c>
      <c r="D130" s="34">
        <v>25</v>
      </c>
      <c r="E130" s="60">
        <v>0</v>
      </c>
      <c r="F130" s="45">
        <v>4.2</v>
      </c>
      <c r="G130" s="45"/>
      <c r="H130" s="45"/>
      <c r="I130" s="49">
        <v>9.15</v>
      </c>
      <c r="J130" s="49">
        <v>3.5</v>
      </c>
      <c r="K130" s="38">
        <v>3.5</v>
      </c>
      <c r="L130" s="38">
        <v>1.1000000000000001</v>
      </c>
      <c r="M130" s="46">
        <v>3.5</v>
      </c>
      <c r="N130" s="42">
        <v>8.6</v>
      </c>
      <c r="R130" s="34">
        <v>5</v>
      </c>
      <c r="S130" s="34">
        <v>27.96</v>
      </c>
      <c r="T130" s="34">
        <f t="shared" si="2"/>
        <v>12.65</v>
      </c>
    </row>
    <row r="131" spans="1:20" x14ac:dyDescent="0.2">
      <c r="A131" s="36">
        <v>40427</v>
      </c>
      <c r="B131" s="34">
        <v>3.14</v>
      </c>
      <c r="C131" s="34">
        <v>5.6</v>
      </c>
      <c r="D131" s="34">
        <v>25</v>
      </c>
      <c r="E131"/>
      <c r="F131" s="45">
        <v>4.2</v>
      </c>
      <c r="G131" s="45"/>
      <c r="H131" s="45"/>
      <c r="I131" s="49">
        <v>9.15</v>
      </c>
      <c r="J131" s="49">
        <v>3.5</v>
      </c>
      <c r="K131" s="38">
        <v>3.5</v>
      </c>
      <c r="L131" s="38">
        <v>1.1000000000000001</v>
      </c>
      <c r="M131" s="38"/>
      <c r="N131" s="42">
        <v>5.86</v>
      </c>
      <c r="R131" s="34">
        <v>5</v>
      </c>
      <c r="S131" s="34">
        <v>27.96</v>
      </c>
      <c r="T131" s="34">
        <f t="shared" si="2"/>
        <v>12.65</v>
      </c>
    </row>
    <row r="132" spans="1:20" x14ac:dyDescent="0.2">
      <c r="A132" s="36">
        <v>40428</v>
      </c>
      <c r="B132" s="34">
        <v>3.14</v>
      </c>
      <c r="C132" s="34">
        <v>5.6</v>
      </c>
      <c r="D132" s="34">
        <v>25</v>
      </c>
      <c r="E132"/>
      <c r="F132" s="45">
        <v>4.2</v>
      </c>
      <c r="G132" s="45"/>
      <c r="H132" s="45"/>
      <c r="I132" s="49">
        <v>9.15</v>
      </c>
      <c r="J132" s="49">
        <v>3.5</v>
      </c>
      <c r="K132" s="38">
        <v>3.5</v>
      </c>
      <c r="L132" s="38">
        <v>1.1000000000000001</v>
      </c>
      <c r="M132" s="38"/>
      <c r="N132" s="42">
        <v>8.86</v>
      </c>
      <c r="R132" s="34">
        <v>5</v>
      </c>
      <c r="S132" s="34">
        <v>27.96</v>
      </c>
      <c r="T132" s="34">
        <f t="shared" si="2"/>
        <v>12.65</v>
      </c>
    </row>
    <row r="133" spans="1:20" x14ac:dyDescent="0.2">
      <c r="A133" s="36">
        <v>40429</v>
      </c>
      <c r="B133" s="34">
        <v>2.8</v>
      </c>
      <c r="C133" s="34">
        <v>4.5999999999999996</v>
      </c>
      <c r="D133" s="34">
        <v>7</v>
      </c>
      <c r="E133"/>
      <c r="F133" s="45">
        <v>3.7</v>
      </c>
      <c r="G133" s="45"/>
      <c r="H133" s="45"/>
      <c r="I133" s="49">
        <v>4.8</v>
      </c>
      <c r="J133" s="49">
        <v>1</v>
      </c>
      <c r="K133" s="38">
        <v>3.5</v>
      </c>
      <c r="L133" s="38">
        <v>1.1000000000000001</v>
      </c>
      <c r="M133" s="38"/>
      <c r="R133" s="34">
        <v>5</v>
      </c>
      <c r="T133" s="34">
        <f t="shared" si="2"/>
        <v>5.8</v>
      </c>
    </row>
    <row r="134" spans="1:20" x14ac:dyDescent="0.2">
      <c r="A134" s="36">
        <v>40430</v>
      </c>
      <c r="B134" s="34">
        <v>4.7</v>
      </c>
      <c r="C134" s="34">
        <v>11.85</v>
      </c>
      <c r="D134" s="34">
        <v>28.4</v>
      </c>
      <c r="E134"/>
      <c r="F134" s="45">
        <v>7.9</v>
      </c>
      <c r="G134" s="45"/>
      <c r="H134" s="45"/>
      <c r="I134" s="49">
        <v>12.7</v>
      </c>
      <c r="J134" s="49">
        <v>2.66</v>
      </c>
      <c r="K134" s="38">
        <v>6.5</v>
      </c>
      <c r="L134" s="38">
        <v>0.4</v>
      </c>
      <c r="M134" s="38"/>
      <c r="T134" s="34">
        <f t="shared" si="2"/>
        <v>15.36</v>
      </c>
    </row>
    <row r="135" spans="1:20" x14ac:dyDescent="0.2">
      <c r="A135" s="36">
        <v>40431</v>
      </c>
      <c r="B135" s="34">
        <v>1.2</v>
      </c>
      <c r="C135" s="34">
        <v>2.14</v>
      </c>
      <c r="D135" s="34">
        <v>15</v>
      </c>
      <c r="E135"/>
      <c r="F135" s="45">
        <v>1.75</v>
      </c>
      <c r="G135" s="45"/>
      <c r="H135" s="45"/>
      <c r="I135" s="49">
        <v>5.6</v>
      </c>
      <c r="J135" s="49">
        <v>1.1000000000000001</v>
      </c>
      <c r="K135" s="38">
        <v>4.0999999999999996</v>
      </c>
      <c r="L135" s="38">
        <v>0.8</v>
      </c>
      <c r="M135" s="38"/>
      <c r="T135" s="34">
        <f t="shared" si="2"/>
        <v>6.6999999999999993</v>
      </c>
    </row>
    <row r="136" spans="1:20" x14ac:dyDescent="0.2">
      <c r="A136" s="36">
        <v>40432</v>
      </c>
      <c r="B136" s="34">
        <v>12.5</v>
      </c>
      <c r="C136" s="34">
        <v>29.5</v>
      </c>
      <c r="D136" s="34">
        <v>31</v>
      </c>
      <c r="E136"/>
      <c r="F136" s="45">
        <v>19.95</v>
      </c>
      <c r="G136" s="45"/>
      <c r="H136" s="45"/>
      <c r="I136" s="49">
        <v>22.6</v>
      </c>
      <c r="J136" s="49">
        <v>4.5</v>
      </c>
      <c r="K136" s="38">
        <v>4.0999999999999996</v>
      </c>
      <c r="L136" s="38">
        <v>0.8</v>
      </c>
      <c r="M136" s="38"/>
      <c r="T136" s="34">
        <f t="shared" si="2"/>
        <v>27.1</v>
      </c>
    </row>
    <row r="137" spans="1:20" x14ac:dyDescent="0.2">
      <c r="A137" s="36">
        <v>40433</v>
      </c>
      <c r="B137" s="34">
        <v>12.5</v>
      </c>
      <c r="C137" s="34">
        <v>29.5</v>
      </c>
      <c r="D137" s="34">
        <v>31</v>
      </c>
      <c r="E137"/>
      <c r="F137" s="45">
        <v>19.95</v>
      </c>
      <c r="G137" s="45"/>
      <c r="H137" s="45"/>
      <c r="I137" s="49">
        <v>22.6</v>
      </c>
      <c r="J137" s="49">
        <v>4.5</v>
      </c>
      <c r="K137" s="38">
        <v>2.7</v>
      </c>
      <c r="L137" s="38">
        <v>0.5</v>
      </c>
      <c r="M137" s="38"/>
      <c r="R137" s="34">
        <v>4.0999999999999996</v>
      </c>
      <c r="T137" s="34">
        <f t="shared" si="2"/>
        <v>27.1</v>
      </c>
    </row>
    <row r="138" spans="1:20" x14ac:dyDescent="0.2">
      <c r="A138" s="36">
        <v>40434</v>
      </c>
      <c r="B138" s="34">
        <v>12.5</v>
      </c>
      <c r="C138" s="34">
        <v>29.5</v>
      </c>
      <c r="D138" s="34">
        <v>31</v>
      </c>
      <c r="E138"/>
      <c r="F138" s="45">
        <v>19.95</v>
      </c>
      <c r="G138" s="45"/>
      <c r="H138" s="45"/>
      <c r="I138" s="49">
        <v>22.6</v>
      </c>
      <c r="J138" s="49">
        <v>4.5</v>
      </c>
      <c r="K138" s="38">
        <v>2.7</v>
      </c>
      <c r="L138" s="38">
        <v>0.5</v>
      </c>
      <c r="M138" s="38"/>
      <c r="R138" s="34">
        <v>4.0999999999999996</v>
      </c>
      <c r="T138" s="34">
        <f t="shared" si="2"/>
        <v>27.1</v>
      </c>
    </row>
    <row r="139" spans="1:20" x14ac:dyDescent="0.2">
      <c r="A139" s="36">
        <v>40435</v>
      </c>
      <c r="B139" s="34">
        <v>10.33</v>
      </c>
      <c r="C139" s="34">
        <v>21.86</v>
      </c>
      <c r="D139" s="34">
        <v>52.2</v>
      </c>
      <c r="E139" s="60">
        <v>0</v>
      </c>
      <c r="F139" s="45">
        <v>15.4</v>
      </c>
      <c r="G139" s="45"/>
      <c r="H139" s="45"/>
      <c r="I139" s="49">
        <v>24.1</v>
      </c>
      <c r="J139" s="49">
        <v>4.5999999999999996</v>
      </c>
      <c r="K139" s="38">
        <v>2.7</v>
      </c>
      <c r="L139" s="38">
        <v>0.5</v>
      </c>
      <c r="R139" s="34">
        <v>4.0999999999999996</v>
      </c>
      <c r="T139" s="34">
        <f t="shared" si="2"/>
        <v>28.700000000000003</v>
      </c>
    </row>
    <row r="140" spans="1:20" x14ac:dyDescent="0.2">
      <c r="A140" s="36">
        <v>40436</v>
      </c>
      <c r="B140" s="34">
        <v>8.5500000000000007</v>
      </c>
      <c r="C140" s="34">
        <v>10</v>
      </c>
      <c r="D140" s="34">
        <v>61.8</v>
      </c>
      <c r="E140"/>
      <c r="F140" s="45">
        <v>9.18</v>
      </c>
      <c r="G140" s="45"/>
      <c r="H140" s="45"/>
      <c r="I140" s="49">
        <v>21.7</v>
      </c>
      <c r="J140" s="49">
        <v>4.8</v>
      </c>
      <c r="K140" s="38">
        <v>1.2</v>
      </c>
      <c r="L140" s="38">
        <v>0.3</v>
      </c>
      <c r="R140" s="34">
        <v>4.0999999999999996</v>
      </c>
      <c r="T140" s="34">
        <f t="shared" si="2"/>
        <v>26.5</v>
      </c>
    </row>
    <row r="141" spans="1:20" x14ac:dyDescent="0.2">
      <c r="A141" s="36">
        <v>40437</v>
      </c>
      <c r="B141" s="34">
        <v>1.6</v>
      </c>
      <c r="C141" s="34">
        <v>1.7</v>
      </c>
      <c r="D141" s="34">
        <v>12.4</v>
      </c>
      <c r="E141"/>
      <c r="F141" s="45">
        <v>1.66</v>
      </c>
      <c r="G141" s="45"/>
      <c r="H141" s="45"/>
      <c r="I141" s="49">
        <v>4.3499999999999996</v>
      </c>
      <c r="J141" s="49">
        <v>0.8</v>
      </c>
      <c r="K141" s="38">
        <v>1.8</v>
      </c>
      <c r="L141" s="38">
        <v>0.4</v>
      </c>
      <c r="T141" s="34">
        <f t="shared" si="2"/>
        <v>5.1499999999999995</v>
      </c>
    </row>
    <row r="142" spans="1:20" x14ac:dyDescent="0.2">
      <c r="A142" s="36">
        <v>40438</v>
      </c>
      <c r="E142"/>
      <c r="F142" s="45"/>
      <c r="G142" s="45"/>
      <c r="H142" s="45"/>
      <c r="K142" s="38">
        <v>1.8</v>
      </c>
      <c r="L142" s="38">
        <v>0.4</v>
      </c>
      <c r="T142" s="34">
        <f t="shared" si="2"/>
        <v>0</v>
      </c>
    </row>
    <row r="143" spans="1:20" x14ac:dyDescent="0.2">
      <c r="A143" s="36">
        <v>40439</v>
      </c>
      <c r="E143"/>
      <c r="F143" s="45"/>
      <c r="G143" s="45"/>
      <c r="H143" s="45"/>
      <c r="K143" s="38">
        <v>1.8</v>
      </c>
      <c r="L143" s="38">
        <v>1.05</v>
      </c>
      <c r="R143" s="34">
        <v>3.5</v>
      </c>
      <c r="T143" s="34">
        <f t="shared" si="2"/>
        <v>0</v>
      </c>
    </row>
    <row r="144" spans="1:20" x14ac:dyDescent="0.2">
      <c r="A144" s="36">
        <v>40440</v>
      </c>
      <c r="E144"/>
      <c r="F144" s="45"/>
      <c r="G144" s="45"/>
      <c r="H144" s="45"/>
      <c r="K144" s="38">
        <v>1.47</v>
      </c>
      <c r="L144" s="38">
        <v>1.33</v>
      </c>
      <c r="R144" s="34">
        <v>10.3</v>
      </c>
      <c r="T144" s="34">
        <f t="shared" si="2"/>
        <v>0</v>
      </c>
    </row>
    <row r="145" spans="1:20" x14ac:dyDescent="0.2">
      <c r="A145" s="36">
        <v>40441</v>
      </c>
      <c r="E145"/>
      <c r="F145" s="45"/>
      <c r="G145" s="45"/>
      <c r="H145" s="45"/>
      <c r="K145" s="38">
        <v>1.47</v>
      </c>
      <c r="L145" s="38">
        <v>1.33</v>
      </c>
      <c r="R145" s="34">
        <v>10.3</v>
      </c>
      <c r="T145" s="34">
        <f t="shared" si="2"/>
        <v>0</v>
      </c>
    </row>
    <row r="146" spans="1:20" x14ac:dyDescent="0.2">
      <c r="A146" s="36">
        <v>40442</v>
      </c>
      <c r="F146" s="45"/>
      <c r="G146" s="45"/>
      <c r="H146" s="45"/>
      <c r="K146" s="38">
        <v>1.47</v>
      </c>
      <c r="L146" s="38">
        <v>1.33</v>
      </c>
      <c r="R146" s="34">
        <v>10.3</v>
      </c>
      <c r="T146" s="34">
        <f t="shared" si="2"/>
        <v>0</v>
      </c>
    </row>
    <row r="147" spans="1:20" x14ac:dyDescent="0.2">
      <c r="A147" s="36">
        <v>40443</v>
      </c>
      <c r="F147" s="45"/>
      <c r="G147" s="45"/>
      <c r="H147" s="45"/>
      <c r="K147" s="38">
        <v>3.2</v>
      </c>
      <c r="L147" s="38">
        <v>0.45</v>
      </c>
      <c r="R147" s="34">
        <v>2</v>
      </c>
      <c r="T147" s="34">
        <f t="shared" si="2"/>
        <v>0</v>
      </c>
    </row>
    <row r="148" spans="1:20" x14ac:dyDescent="0.2">
      <c r="A148" s="36">
        <v>40444</v>
      </c>
      <c r="F148" s="45"/>
      <c r="G148" s="45"/>
      <c r="H148" s="45"/>
      <c r="K148" s="38">
        <v>3.55</v>
      </c>
      <c r="L148" s="38">
        <v>2.27</v>
      </c>
      <c r="R148" s="34">
        <v>2</v>
      </c>
      <c r="T148" s="34">
        <f t="shared" si="2"/>
        <v>0</v>
      </c>
    </row>
    <row r="149" spans="1:20" x14ac:dyDescent="0.2">
      <c r="A149" s="36">
        <v>40445</v>
      </c>
      <c r="F149" s="45"/>
      <c r="G149" s="45"/>
      <c r="H149" s="45"/>
      <c r="K149" s="38">
        <v>5.77</v>
      </c>
      <c r="L149" s="38">
        <v>1.8</v>
      </c>
      <c r="R149" s="34">
        <v>1</v>
      </c>
      <c r="T149" s="34">
        <f t="shared" si="2"/>
        <v>0</v>
      </c>
    </row>
    <row r="150" spans="1:20" x14ac:dyDescent="0.2">
      <c r="A150" s="36">
        <v>40446</v>
      </c>
      <c r="F150" s="45"/>
      <c r="G150" s="45"/>
      <c r="H150" s="45"/>
      <c r="K150" s="38">
        <v>4.7</v>
      </c>
      <c r="L150" s="38">
        <v>1.27</v>
      </c>
      <c r="R150" s="34">
        <v>2.5</v>
      </c>
      <c r="T150" s="34">
        <f t="shared" si="2"/>
        <v>0</v>
      </c>
    </row>
    <row r="151" spans="1:20" x14ac:dyDescent="0.2">
      <c r="A151" s="36">
        <v>40447</v>
      </c>
      <c r="F151" s="45"/>
      <c r="G151" s="45"/>
      <c r="H151" s="45"/>
      <c r="K151" s="38"/>
      <c r="L151" s="38"/>
      <c r="T151" s="34">
        <f>SUM(J151+I151)</f>
        <v>0</v>
      </c>
    </row>
    <row r="152" spans="1:20" x14ac:dyDescent="0.2">
      <c r="A152" s="50" t="str">
        <f ca="1">CELL("FILENAME")</f>
        <v>C:\Users\vector26\Desktop\[Trap Tables.xlsx]Park Dr. Pivot</v>
      </c>
      <c r="F152" s="45"/>
      <c r="G152" s="45"/>
      <c r="H152" s="45"/>
    </row>
    <row r="153" spans="1:20" x14ac:dyDescent="0.2">
      <c r="F153" s="45"/>
      <c r="G153" s="45"/>
      <c r="H153" s="45"/>
    </row>
    <row r="154" spans="1:20" x14ac:dyDescent="0.2">
      <c r="F154" s="45"/>
      <c r="G154" s="45"/>
      <c r="H154" s="45"/>
    </row>
    <row r="155" spans="1:20" x14ac:dyDescent="0.2">
      <c r="F155" s="45"/>
      <c r="G155" s="45"/>
      <c r="H155" s="45"/>
      <c r="N155" s="39"/>
    </row>
    <row r="156" spans="1:20" x14ac:dyDescent="0.2">
      <c r="F156" s="45"/>
      <c r="G156" s="45"/>
      <c r="H156" s="45"/>
      <c r="N156" s="39"/>
    </row>
    <row r="157" spans="1:20" x14ac:dyDescent="0.2">
      <c r="F157" s="45"/>
      <c r="G157" s="45"/>
      <c r="H157" s="45"/>
      <c r="N157" s="39"/>
    </row>
    <row r="158" spans="1:20" x14ac:dyDescent="0.2">
      <c r="F158" s="45"/>
      <c r="G158" s="45"/>
      <c r="H158" s="45"/>
      <c r="N158" s="39"/>
    </row>
    <row r="159" spans="1:20" x14ac:dyDescent="0.2">
      <c r="F159" s="45"/>
      <c r="G159" s="45"/>
      <c r="H159" s="45"/>
      <c r="N159" s="39"/>
    </row>
    <row r="65537" spans="16:16" x14ac:dyDescent="0.2">
      <c r="P65537" s="51"/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N176"/>
  <sheetViews>
    <sheetView workbookViewId="0">
      <pane ySplit="1" topLeftCell="A99" activePane="bottomLeft" state="frozen"/>
      <selection pane="bottomLeft" activeCell="C112" sqref="C112"/>
    </sheetView>
  </sheetViews>
  <sheetFormatPr defaultRowHeight="12.75" x14ac:dyDescent="0.2"/>
  <cols>
    <col min="2" max="2" width="8.42578125" customWidth="1"/>
    <col min="3" max="3" width="10.85546875" customWidth="1"/>
    <col min="5" max="5" width="11.28515625" bestFit="1" customWidth="1"/>
    <col min="7" max="7" width="13.7109375" customWidth="1"/>
    <col min="8" max="8" width="9.140625" customWidth="1"/>
    <col min="9" max="9" width="19.28515625" bestFit="1" customWidth="1"/>
    <col min="10" max="10" width="9.5703125" customWidth="1"/>
    <col min="11" max="11" width="11.42578125" style="18" bestFit="1" customWidth="1"/>
  </cols>
  <sheetData>
    <row r="1" spans="1:14" x14ac:dyDescent="0.2">
      <c r="A1" s="61" t="s">
        <v>19</v>
      </c>
      <c r="C1" s="61" t="s">
        <v>20</v>
      </c>
      <c r="D1" s="61"/>
      <c r="E1" s="61" t="s">
        <v>21</v>
      </c>
      <c r="F1" s="65"/>
      <c r="G1" s="64" t="s">
        <v>22</v>
      </c>
      <c r="H1" s="65"/>
      <c r="I1" s="61" t="s">
        <v>23</v>
      </c>
      <c r="J1" s="61"/>
      <c r="K1" s="16" t="s">
        <v>24</v>
      </c>
      <c r="L1" s="68" t="s">
        <v>25</v>
      </c>
      <c r="M1" s="68"/>
      <c r="N1" s="64" t="s">
        <v>26</v>
      </c>
    </row>
    <row r="2" spans="1:14" x14ac:dyDescent="0.2">
      <c r="A2" s="5">
        <v>40312</v>
      </c>
      <c r="G2">
        <f>E2+C2</f>
        <v>0</v>
      </c>
      <c r="K2" s="17" t="e">
        <f>I2/G2</f>
        <v>#DIV/0!</v>
      </c>
    </row>
    <row r="3" spans="1:14" x14ac:dyDescent="0.2">
      <c r="A3" s="5">
        <v>40313</v>
      </c>
      <c r="G3">
        <f t="shared" ref="G3:G8" si="0">E3+C3</f>
        <v>0</v>
      </c>
      <c r="K3" s="17" t="e">
        <f t="shared" ref="K3:K66" si="1">I3/G3</f>
        <v>#DIV/0!</v>
      </c>
    </row>
    <row r="4" spans="1:14" x14ac:dyDescent="0.2">
      <c r="A4" s="5">
        <v>40314</v>
      </c>
      <c r="G4">
        <f t="shared" si="0"/>
        <v>0</v>
      </c>
      <c r="K4" s="17" t="e">
        <f t="shared" si="1"/>
        <v>#DIV/0!</v>
      </c>
    </row>
    <row r="5" spans="1:14" x14ac:dyDescent="0.2">
      <c r="A5" s="5">
        <v>40315</v>
      </c>
      <c r="G5">
        <f t="shared" si="0"/>
        <v>0</v>
      </c>
      <c r="K5" s="17" t="e">
        <f t="shared" si="1"/>
        <v>#DIV/0!</v>
      </c>
      <c r="N5" t="s">
        <v>27</v>
      </c>
    </row>
    <row r="6" spans="1:14" x14ac:dyDescent="0.2">
      <c r="A6" s="5">
        <v>40316</v>
      </c>
      <c r="G6">
        <f t="shared" si="0"/>
        <v>0</v>
      </c>
      <c r="K6" s="17" t="e">
        <f t="shared" si="1"/>
        <v>#DIV/0!</v>
      </c>
      <c r="N6" t="s">
        <v>27</v>
      </c>
    </row>
    <row r="7" spans="1:14" x14ac:dyDescent="0.2">
      <c r="A7" s="5">
        <v>40317</v>
      </c>
      <c r="G7">
        <f t="shared" si="0"/>
        <v>0</v>
      </c>
      <c r="K7" s="17" t="e">
        <f t="shared" si="1"/>
        <v>#DIV/0!</v>
      </c>
      <c r="N7" t="s">
        <v>27</v>
      </c>
    </row>
    <row r="8" spans="1:14" x14ac:dyDescent="0.2">
      <c r="A8" s="5">
        <v>40318</v>
      </c>
      <c r="C8">
        <v>0</v>
      </c>
      <c r="E8">
        <v>0</v>
      </c>
      <c r="G8">
        <f t="shared" si="0"/>
        <v>0</v>
      </c>
      <c r="I8">
        <v>0</v>
      </c>
      <c r="K8" s="17" t="e">
        <f t="shared" si="1"/>
        <v>#DIV/0!</v>
      </c>
      <c r="N8" t="s">
        <v>27</v>
      </c>
    </row>
    <row r="9" spans="1:14" x14ac:dyDescent="0.2">
      <c r="A9" s="5">
        <v>40319</v>
      </c>
      <c r="C9">
        <v>0</v>
      </c>
      <c r="E9">
        <v>0</v>
      </c>
      <c r="G9">
        <v>0</v>
      </c>
      <c r="I9">
        <v>0</v>
      </c>
      <c r="K9" s="17" t="e">
        <f t="shared" si="1"/>
        <v>#DIV/0!</v>
      </c>
      <c r="N9" t="s">
        <v>27</v>
      </c>
    </row>
    <row r="10" spans="1:14" x14ac:dyDescent="0.2">
      <c r="A10" s="5">
        <v>40320</v>
      </c>
      <c r="C10">
        <v>0</v>
      </c>
      <c r="E10">
        <v>0</v>
      </c>
      <c r="G10">
        <v>0</v>
      </c>
      <c r="I10">
        <v>0</v>
      </c>
      <c r="K10" s="17" t="e">
        <f t="shared" si="1"/>
        <v>#DIV/0!</v>
      </c>
      <c r="N10" t="s">
        <v>27</v>
      </c>
    </row>
    <row r="11" spans="1:14" x14ac:dyDescent="0.2">
      <c r="A11" s="5">
        <v>40321</v>
      </c>
      <c r="C11">
        <v>0</v>
      </c>
      <c r="E11">
        <v>0</v>
      </c>
      <c r="G11">
        <v>0</v>
      </c>
      <c r="I11">
        <v>0</v>
      </c>
      <c r="K11" s="17" t="e">
        <f t="shared" si="1"/>
        <v>#DIV/0!</v>
      </c>
      <c r="N11" t="s">
        <v>27</v>
      </c>
    </row>
    <row r="12" spans="1:14" x14ac:dyDescent="0.2">
      <c r="A12" s="5">
        <v>40322</v>
      </c>
      <c r="C12">
        <v>0</v>
      </c>
      <c r="E12">
        <v>0</v>
      </c>
      <c r="G12">
        <v>0</v>
      </c>
      <c r="I12">
        <v>0</v>
      </c>
      <c r="K12" s="17" t="e">
        <f t="shared" si="1"/>
        <v>#DIV/0!</v>
      </c>
      <c r="N12" t="s">
        <v>27</v>
      </c>
    </row>
    <row r="13" spans="1:14" x14ac:dyDescent="0.2">
      <c r="A13" s="5">
        <v>40323</v>
      </c>
      <c r="C13">
        <v>193</v>
      </c>
      <c r="E13">
        <v>223</v>
      </c>
      <c r="G13">
        <f>C13+E13</f>
        <v>416</v>
      </c>
      <c r="I13">
        <v>1</v>
      </c>
      <c r="K13" s="17">
        <f t="shared" si="1"/>
        <v>2.403846153846154E-3</v>
      </c>
      <c r="N13" t="s">
        <v>27</v>
      </c>
    </row>
    <row r="14" spans="1:14" x14ac:dyDescent="0.2">
      <c r="A14" s="5">
        <v>40324</v>
      </c>
      <c r="C14">
        <v>193</v>
      </c>
      <c r="E14">
        <v>204</v>
      </c>
      <c r="G14">
        <f t="shared" ref="G14:G77" si="2">C14+E14</f>
        <v>397</v>
      </c>
      <c r="I14">
        <v>4</v>
      </c>
      <c r="K14" s="17">
        <f t="shared" si="1"/>
        <v>1.0075566750629723E-2</v>
      </c>
      <c r="N14">
        <f>G7+G8+G9+G10+G11+G12+G13</f>
        <v>416</v>
      </c>
    </row>
    <row r="15" spans="1:14" x14ac:dyDescent="0.2">
      <c r="A15" s="5">
        <v>40325</v>
      </c>
      <c r="C15">
        <v>298</v>
      </c>
      <c r="E15">
        <v>375</v>
      </c>
      <c r="G15">
        <f t="shared" si="2"/>
        <v>673</v>
      </c>
      <c r="I15">
        <v>5</v>
      </c>
      <c r="K15" s="17">
        <f t="shared" si="1"/>
        <v>7.429420505200594E-3</v>
      </c>
      <c r="N15" t="s">
        <v>27</v>
      </c>
    </row>
    <row r="16" spans="1:14" x14ac:dyDescent="0.2">
      <c r="A16" s="5">
        <v>40326</v>
      </c>
      <c r="C16">
        <v>298</v>
      </c>
      <c r="E16">
        <v>380</v>
      </c>
      <c r="G16">
        <f t="shared" si="2"/>
        <v>678</v>
      </c>
      <c r="I16">
        <v>2</v>
      </c>
      <c r="K16" s="17">
        <f t="shared" si="1"/>
        <v>2.9498525073746312E-3</v>
      </c>
      <c r="N16" t="s">
        <v>27</v>
      </c>
    </row>
    <row r="17" spans="1:14" x14ac:dyDescent="0.2">
      <c r="A17" s="5">
        <v>40327</v>
      </c>
      <c r="C17">
        <v>283.25</v>
      </c>
      <c r="E17">
        <v>437.25</v>
      </c>
      <c r="G17">
        <f t="shared" si="2"/>
        <v>720.5</v>
      </c>
      <c r="I17">
        <v>0.25</v>
      </c>
      <c r="K17" s="17">
        <f t="shared" si="1"/>
        <v>3.4698126301179735E-4</v>
      </c>
      <c r="N17" t="s">
        <v>27</v>
      </c>
    </row>
    <row r="18" spans="1:14" x14ac:dyDescent="0.2">
      <c r="A18" s="5">
        <v>40328</v>
      </c>
      <c r="C18">
        <v>283.25</v>
      </c>
      <c r="E18">
        <v>437.25</v>
      </c>
      <c r="G18">
        <f t="shared" si="2"/>
        <v>720.5</v>
      </c>
      <c r="I18">
        <v>0.25</v>
      </c>
      <c r="K18" s="17">
        <f t="shared" si="1"/>
        <v>3.4698126301179735E-4</v>
      </c>
      <c r="N18" t="s">
        <v>27</v>
      </c>
    </row>
    <row r="19" spans="1:14" x14ac:dyDescent="0.2">
      <c r="A19" s="5">
        <v>40329</v>
      </c>
      <c r="C19">
        <v>283.25</v>
      </c>
      <c r="E19">
        <v>437.25</v>
      </c>
      <c r="G19">
        <f t="shared" si="2"/>
        <v>720.5</v>
      </c>
      <c r="I19">
        <v>0.25</v>
      </c>
      <c r="K19" s="17">
        <f t="shared" si="1"/>
        <v>3.4698126301179735E-4</v>
      </c>
      <c r="N19" t="s">
        <v>27</v>
      </c>
    </row>
    <row r="20" spans="1:14" x14ac:dyDescent="0.2">
      <c r="A20" s="5">
        <v>40330</v>
      </c>
      <c r="C20">
        <v>283.25</v>
      </c>
      <c r="E20">
        <v>437.25</v>
      </c>
      <c r="G20">
        <f t="shared" si="2"/>
        <v>720.5</v>
      </c>
      <c r="I20">
        <v>0.25</v>
      </c>
      <c r="K20" s="17">
        <f t="shared" si="1"/>
        <v>3.4698126301179735E-4</v>
      </c>
      <c r="N20" t="s">
        <v>27</v>
      </c>
    </row>
    <row r="21" spans="1:14" x14ac:dyDescent="0.2">
      <c r="A21" s="5">
        <v>40331</v>
      </c>
      <c r="C21">
        <v>283.25</v>
      </c>
      <c r="E21">
        <v>437.25</v>
      </c>
      <c r="G21">
        <f t="shared" si="2"/>
        <v>720.5</v>
      </c>
      <c r="I21">
        <v>0</v>
      </c>
      <c r="K21" s="17">
        <f t="shared" si="1"/>
        <v>0</v>
      </c>
      <c r="N21">
        <f>G14+G15+G16+G17+G18+G19+G20</f>
        <v>4630</v>
      </c>
    </row>
    <row r="22" spans="1:14" x14ac:dyDescent="0.2">
      <c r="A22" s="5">
        <v>40332</v>
      </c>
      <c r="C22">
        <v>52.5</v>
      </c>
      <c r="E22">
        <v>148</v>
      </c>
      <c r="G22">
        <f t="shared" si="2"/>
        <v>200.5</v>
      </c>
      <c r="I22">
        <v>1</v>
      </c>
      <c r="K22" s="17">
        <f t="shared" si="1"/>
        <v>4.9875311720698253E-3</v>
      </c>
      <c r="N22" t="s">
        <v>27</v>
      </c>
    </row>
    <row r="23" spans="1:14" x14ac:dyDescent="0.2">
      <c r="A23" s="5">
        <v>40333</v>
      </c>
      <c r="C23">
        <v>52.5</v>
      </c>
      <c r="E23">
        <v>97</v>
      </c>
      <c r="G23">
        <f t="shared" si="2"/>
        <v>149.5</v>
      </c>
      <c r="I23">
        <v>2</v>
      </c>
      <c r="K23" s="17">
        <f t="shared" si="1"/>
        <v>1.3377926421404682E-2</v>
      </c>
      <c r="N23" t="s">
        <v>27</v>
      </c>
    </row>
    <row r="24" spans="1:14" x14ac:dyDescent="0.2">
      <c r="A24" s="5">
        <v>40334</v>
      </c>
      <c r="C24">
        <v>288.10000000000002</v>
      </c>
      <c r="E24">
        <v>239.77</v>
      </c>
      <c r="G24">
        <f t="shared" si="2"/>
        <v>527.87</v>
      </c>
      <c r="I24">
        <v>2</v>
      </c>
      <c r="K24" s="17">
        <f t="shared" si="1"/>
        <v>3.7888116392293556E-3</v>
      </c>
      <c r="N24" t="s">
        <v>27</v>
      </c>
    </row>
    <row r="25" spans="1:14" x14ac:dyDescent="0.2">
      <c r="A25" s="5">
        <v>40335</v>
      </c>
      <c r="C25">
        <v>288.10000000000002</v>
      </c>
      <c r="E25">
        <v>239.77</v>
      </c>
      <c r="G25">
        <f t="shared" si="2"/>
        <v>527.87</v>
      </c>
      <c r="I25">
        <v>2</v>
      </c>
      <c r="K25" s="17">
        <f t="shared" si="1"/>
        <v>3.7888116392293556E-3</v>
      </c>
      <c r="N25" t="s">
        <v>27</v>
      </c>
    </row>
    <row r="26" spans="1:14" x14ac:dyDescent="0.2">
      <c r="A26" s="5">
        <v>40336</v>
      </c>
      <c r="C26">
        <v>288.10000000000002</v>
      </c>
      <c r="E26">
        <v>239.77</v>
      </c>
      <c r="G26">
        <f t="shared" si="2"/>
        <v>527.87</v>
      </c>
      <c r="I26">
        <v>2</v>
      </c>
      <c r="K26" s="17">
        <f t="shared" si="1"/>
        <v>3.7888116392293556E-3</v>
      </c>
      <c r="N26" t="s">
        <v>27</v>
      </c>
    </row>
    <row r="27" spans="1:14" x14ac:dyDescent="0.2">
      <c r="A27" s="5">
        <v>40337</v>
      </c>
      <c r="C27">
        <v>579</v>
      </c>
      <c r="E27">
        <v>735</v>
      </c>
      <c r="G27">
        <f t="shared" si="2"/>
        <v>1314</v>
      </c>
      <c r="I27">
        <v>1</v>
      </c>
      <c r="K27" s="17">
        <f t="shared" si="1"/>
        <v>7.6103500761035003E-4</v>
      </c>
      <c r="N27" t="s">
        <v>27</v>
      </c>
    </row>
    <row r="28" spans="1:14" x14ac:dyDescent="0.2">
      <c r="A28" s="5">
        <v>40338</v>
      </c>
      <c r="C28">
        <v>579</v>
      </c>
      <c r="E28">
        <v>240</v>
      </c>
      <c r="G28">
        <f t="shared" si="2"/>
        <v>819</v>
      </c>
      <c r="I28">
        <v>3</v>
      </c>
      <c r="K28" s="17">
        <f t="shared" si="1"/>
        <v>3.663003663003663E-3</v>
      </c>
      <c r="N28">
        <f>G21+G22+G23+G24+G25+G26+G27</f>
        <v>3968.1099999999997</v>
      </c>
    </row>
    <row r="29" spans="1:14" x14ac:dyDescent="0.2">
      <c r="A29" s="5">
        <v>40339</v>
      </c>
      <c r="C29">
        <v>128</v>
      </c>
      <c r="E29">
        <v>231</v>
      </c>
      <c r="G29">
        <f t="shared" si="2"/>
        <v>359</v>
      </c>
      <c r="I29">
        <v>2</v>
      </c>
      <c r="K29" s="17">
        <f t="shared" si="1"/>
        <v>5.5710306406685237E-3</v>
      </c>
      <c r="N29" t="s">
        <v>27</v>
      </c>
    </row>
    <row r="30" spans="1:14" x14ac:dyDescent="0.2">
      <c r="A30" s="5">
        <v>40340</v>
      </c>
      <c r="C30">
        <v>128</v>
      </c>
      <c r="E30">
        <v>61</v>
      </c>
      <c r="G30">
        <f t="shared" si="2"/>
        <v>189</v>
      </c>
      <c r="I30">
        <v>2</v>
      </c>
      <c r="K30" s="17">
        <f t="shared" si="1"/>
        <v>1.0582010582010581E-2</v>
      </c>
      <c r="N30" t="s">
        <v>27</v>
      </c>
    </row>
    <row r="31" spans="1:14" x14ac:dyDescent="0.2">
      <c r="A31" s="5">
        <v>40341</v>
      </c>
      <c r="C31">
        <v>562</v>
      </c>
      <c r="E31">
        <v>628.29999999999995</v>
      </c>
      <c r="G31">
        <f t="shared" si="2"/>
        <v>1190.3</v>
      </c>
      <c r="I31">
        <v>1</v>
      </c>
      <c r="K31" s="17">
        <f t="shared" si="1"/>
        <v>8.4012433840208352E-4</v>
      </c>
      <c r="N31" t="s">
        <v>27</v>
      </c>
    </row>
    <row r="32" spans="1:14" x14ac:dyDescent="0.2">
      <c r="A32" s="5">
        <v>40342</v>
      </c>
      <c r="C32">
        <v>562</v>
      </c>
      <c r="E32">
        <v>628.29999999999995</v>
      </c>
      <c r="G32">
        <f t="shared" si="2"/>
        <v>1190.3</v>
      </c>
      <c r="I32">
        <v>1</v>
      </c>
      <c r="K32" s="17">
        <f t="shared" si="1"/>
        <v>8.4012433840208352E-4</v>
      </c>
      <c r="N32" t="s">
        <v>27</v>
      </c>
    </row>
    <row r="33" spans="1:14" x14ac:dyDescent="0.2">
      <c r="A33" s="5">
        <v>40343</v>
      </c>
      <c r="C33">
        <v>562</v>
      </c>
      <c r="E33">
        <v>628.29999999999995</v>
      </c>
      <c r="G33">
        <f t="shared" si="2"/>
        <v>1190.3</v>
      </c>
      <c r="I33">
        <v>1</v>
      </c>
      <c r="K33" s="17">
        <f t="shared" si="1"/>
        <v>8.4012433840208352E-4</v>
      </c>
      <c r="N33" t="s">
        <v>27</v>
      </c>
    </row>
    <row r="34" spans="1:14" x14ac:dyDescent="0.2">
      <c r="A34" s="5">
        <v>40344</v>
      </c>
      <c r="C34">
        <v>2027.5</v>
      </c>
      <c r="E34">
        <v>2279</v>
      </c>
      <c r="G34">
        <f t="shared" si="2"/>
        <v>4306.5</v>
      </c>
      <c r="I34">
        <v>2</v>
      </c>
      <c r="K34" s="17">
        <f t="shared" si="1"/>
        <v>4.644142575177058E-4</v>
      </c>
      <c r="N34" t="s">
        <v>27</v>
      </c>
    </row>
    <row r="35" spans="1:14" x14ac:dyDescent="0.2">
      <c r="A35" s="5">
        <v>40345</v>
      </c>
      <c r="C35">
        <v>2027.5</v>
      </c>
      <c r="E35">
        <v>1451</v>
      </c>
      <c r="G35">
        <f t="shared" si="2"/>
        <v>3478.5</v>
      </c>
      <c r="I35">
        <v>1</v>
      </c>
      <c r="K35" s="17">
        <f t="shared" si="1"/>
        <v>2.8748023573379328E-4</v>
      </c>
      <c r="N35">
        <f>G28+G29+G30+G31+G32+G33+G34</f>
        <v>9244.4000000000015</v>
      </c>
    </row>
    <row r="36" spans="1:14" x14ac:dyDescent="0.2">
      <c r="A36" s="5">
        <v>40346</v>
      </c>
      <c r="C36">
        <v>779.5</v>
      </c>
      <c r="E36">
        <v>2720</v>
      </c>
      <c r="G36">
        <f t="shared" si="2"/>
        <v>3499.5</v>
      </c>
      <c r="I36">
        <v>3</v>
      </c>
      <c r="K36" s="17">
        <f t="shared" si="1"/>
        <v>8.5726532361765965E-4</v>
      </c>
      <c r="N36" t="s">
        <v>27</v>
      </c>
    </row>
    <row r="37" spans="1:14" x14ac:dyDescent="0.2">
      <c r="A37" s="5">
        <v>40347</v>
      </c>
      <c r="C37">
        <v>779.5</v>
      </c>
      <c r="E37">
        <v>1086</v>
      </c>
      <c r="G37">
        <f t="shared" si="2"/>
        <v>1865.5</v>
      </c>
      <c r="I37">
        <v>4.5</v>
      </c>
      <c r="K37" s="17">
        <f t="shared" si="1"/>
        <v>2.4122219244170464E-3</v>
      </c>
      <c r="N37" t="s">
        <v>27</v>
      </c>
    </row>
    <row r="38" spans="1:14" x14ac:dyDescent="0.2">
      <c r="A38" s="5">
        <v>40348</v>
      </c>
      <c r="C38">
        <v>1376.6</v>
      </c>
      <c r="E38">
        <v>1347.2</v>
      </c>
      <c r="G38">
        <f t="shared" si="2"/>
        <v>2723.8</v>
      </c>
      <c r="I38">
        <v>4</v>
      </c>
      <c r="K38" s="17">
        <f t="shared" si="1"/>
        <v>1.4685366032748364E-3</v>
      </c>
      <c r="N38" t="s">
        <v>27</v>
      </c>
    </row>
    <row r="39" spans="1:14" x14ac:dyDescent="0.2">
      <c r="A39" s="5">
        <v>40349</v>
      </c>
      <c r="C39">
        <v>1376.6</v>
      </c>
      <c r="E39">
        <v>1347.2</v>
      </c>
      <c r="G39">
        <f t="shared" si="2"/>
        <v>2723.8</v>
      </c>
      <c r="I39">
        <v>4</v>
      </c>
      <c r="K39" s="17">
        <f t="shared" si="1"/>
        <v>1.4685366032748364E-3</v>
      </c>
      <c r="N39" t="s">
        <v>27</v>
      </c>
    </row>
    <row r="40" spans="1:14" x14ac:dyDescent="0.2">
      <c r="A40" s="5">
        <v>40350</v>
      </c>
      <c r="C40">
        <v>1376.6</v>
      </c>
      <c r="E40">
        <v>1347.2</v>
      </c>
      <c r="G40">
        <f t="shared" si="2"/>
        <v>2723.8</v>
      </c>
      <c r="I40">
        <v>4</v>
      </c>
      <c r="K40" s="17">
        <f t="shared" si="1"/>
        <v>1.4685366032748364E-3</v>
      </c>
      <c r="N40" t="s">
        <v>27</v>
      </c>
    </row>
    <row r="41" spans="1:14" x14ac:dyDescent="0.2">
      <c r="A41" s="5">
        <v>40351</v>
      </c>
      <c r="C41">
        <v>1827.5</v>
      </c>
      <c r="E41">
        <v>909</v>
      </c>
      <c r="G41">
        <f t="shared" si="2"/>
        <v>2736.5</v>
      </c>
      <c r="I41">
        <v>10</v>
      </c>
      <c r="K41" s="17">
        <f t="shared" si="1"/>
        <v>3.6543029417138682E-3</v>
      </c>
      <c r="N41" t="s">
        <v>27</v>
      </c>
    </row>
    <row r="42" spans="1:14" x14ac:dyDescent="0.2">
      <c r="A42" s="5">
        <v>40352</v>
      </c>
      <c r="C42">
        <v>1827.5</v>
      </c>
      <c r="E42">
        <v>1587</v>
      </c>
      <c r="G42">
        <f t="shared" si="2"/>
        <v>3414.5</v>
      </c>
      <c r="I42">
        <v>21</v>
      </c>
      <c r="K42" s="17">
        <f t="shared" si="1"/>
        <v>6.1502416166349392E-3</v>
      </c>
      <c r="N42">
        <f>G35+G36+G37+G38+G39+G40+G41</f>
        <v>19751.399999999998</v>
      </c>
    </row>
    <row r="43" spans="1:14" x14ac:dyDescent="0.2">
      <c r="A43" s="5">
        <v>40353</v>
      </c>
      <c r="C43">
        <v>966.5</v>
      </c>
      <c r="E43">
        <v>874</v>
      </c>
      <c r="G43">
        <f t="shared" si="2"/>
        <v>1840.5</v>
      </c>
      <c r="I43">
        <v>12.5</v>
      </c>
      <c r="K43" s="17">
        <f t="shared" si="1"/>
        <v>6.7916327085031239E-3</v>
      </c>
      <c r="N43" t="s">
        <v>27</v>
      </c>
    </row>
    <row r="44" spans="1:14" x14ac:dyDescent="0.2">
      <c r="A44" s="5">
        <v>40354</v>
      </c>
      <c r="C44">
        <v>966.5</v>
      </c>
      <c r="E44">
        <v>958</v>
      </c>
      <c r="G44">
        <f t="shared" si="2"/>
        <v>1924.5</v>
      </c>
      <c r="I44">
        <v>10.5</v>
      </c>
      <c r="K44" s="17">
        <f t="shared" si="1"/>
        <v>5.4559625876851132E-3</v>
      </c>
      <c r="N44" t="s">
        <v>27</v>
      </c>
    </row>
    <row r="45" spans="1:14" x14ac:dyDescent="0.2">
      <c r="A45" s="5">
        <v>40355</v>
      </c>
      <c r="C45">
        <v>842.6</v>
      </c>
      <c r="E45">
        <v>740.2</v>
      </c>
      <c r="G45">
        <f t="shared" si="2"/>
        <v>1582.8000000000002</v>
      </c>
      <c r="I45">
        <v>2.33</v>
      </c>
      <c r="K45" s="17">
        <f t="shared" si="1"/>
        <v>1.4720748041445538E-3</v>
      </c>
      <c r="N45" t="s">
        <v>27</v>
      </c>
    </row>
    <row r="46" spans="1:14" x14ac:dyDescent="0.2">
      <c r="A46" s="5">
        <v>40356</v>
      </c>
      <c r="C46">
        <v>842.6</v>
      </c>
      <c r="E46">
        <v>740.2</v>
      </c>
      <c r="G46">
        <f t="shared" si="2"/>
        <v>1582.8000000000002</v>
      </c>
      <c r="I46">
        <v>2.33</v>
      </c>
      <c r="K46" s="17">
        <f t="shared" si="1"/>
        <v>1.4720748041445538E-3</v>
      </c>
      <c r="N46" t="s">
        <v>27</v>
      </c>
    </row>
    <row r="47" spans="1:14" x14ac:dyDescent="0.2">
      <c r="A47" s="5">
        <v>40357</v>
      </c>
      <c r="C47">
        <v>842.6</v>
      </c>
      <c r="E47">
        <v>740.2</v>
      </c>
      <c r="G47">
        <f t="shared" si="2"/>
        <v>1582.8000000000002</v>
      </c>
      <c r="I47">
        <v>2.33</v>
      </c>
      <c r="K47" s="17">
        <f t="shared" si="1"/>
        <v>1.4720748041445538E-3</v>
      </c>
      <c r="N47" t="s">
        <v>27</v>
      </c>
    </row>
    <row r="48" spans="1:14" x14ac:dyDescent="0.2">
      <c r="A48" s="5">
        <v>40358</v>
      </c>
      <c r="C48">
        <v>347</v>
      </c>
      <c r="E48">
        <v>397</v>
      </c>
      <c r="G48">
        <f t="shared" si="2"/>
        <v>744</v>
      </c>
      <c r="I48">
        <v>4.5</v>
      </c>
      <c r="K48" s="17">
        <f t="shared" si="1"/>
        <v>6.0483870967741934E-3</v>
      </c>
      <c r="N48" t="s">
        <v>27</v>
      </c>
    </row>
    <row r="49" spans="1:14" x14ac:dyDescent="0.2">
      <c r="A49" s="5">
        <v>40359</v>
      </c>
      <c r="C49">
        <v>347</v>
      </c>
      <c r="E49">
        <v>554</v>
      </c>
      <c r="G49">
        <f t="shared" si="2"/>
        <v>901</v>
      </c>
      <c r="I49">
        <v>16.5</v>
      </c>
      <c r="K49" s="17">
        <f t="shared" si="1"/>
        <v>1.8312985571587125E-2</v>
      </c>
      <c r="N49">
        <f>G42+G43+G44+G45+G46+G47+G48</f>
        <v>12671.899999999998</v>
      </c>
    </row>
    <row r="50" spans="1:14" x14ac:dyDescent="0.2">
      <c r="A50" s="5">
        <v>40360</v>
      </c>
      <c r="C50">
        <v>579</v>
      </c>
      <c r="E50">
        <v>1770</v>
      </c>
      <c r="G50">
        <f t="shared" si="2"/>
        <v>2349</v>
      </c>
      <c r="I50">
        <v>21.5</v>
      </c>
      <c r="K50" s="17">
        <f t="shared" si="1"/>
        <v>9.1528309919114512E-3</v>
      </c>
      <c r="N50" t="s">
        <v>27</v>
      </c>
    </row>
    <row r="51" spans="1:14" x14ac:dyDescent="0.2">
      <c r="A51" s="5">
        <v>40361</v>
      </c>
      <c r="C51">
        <v>579</v>
      </c>
      <c r="E51">
        <v>1531</v>
      </c>
      <c r="G51">
        <f t="shared" si="2"/>
        <v>2110</v>
      </c>
      <c r="I51">
        <v>43.5</v>
      </c>
      <c r="K51" s="17">
        <f t="shared" si="1"/>
        <v>2.0616113744075831E-2</v>
      </c>
      <c r="N51" t="s">
        <v>27</v>
      </c>
    </row>
    <row r="52" spans="1:14" x14ac:dyDescent="0.2">
      <c r="A52" s="5">
        <v>40362</v>
      </c>
      <c r="C52">
        <v>1368</v>
      </c>
      <c r="E52">
        <v>1357</v>
      </c>
      <c r="G52">
        <f t="shared" si="2"/>
        <v>2725</v>
      </c>
      <c r="I52">
        <v>100.75</v>
      </c>
      <c r="K52" s="17">
        <f t="shared" si="1"/>
        <v>3.6972477064220181E-2</v>
      </c>
      <c r="N52" t="s">
        <v>27</v>
      </c>
    </row>
    <row r="53" spans="1:14" x14ac:dyDescent="0.2">
      <c r="A53" s="5">
        <v>40363</v>
      </c>
      <c r="C53">
        <v>1368</v>
      </c>
      <c r="E53">
        <v>1357</v>
      </c>
      <c r="G53">
        <f t="shared" si="2"/>
        <v>2725</v>
      </c>
      <c r="I53">
        <v>100.75</v>
      </c>
      <c r="K53" s="17">
        <f t="shared" si="1"/>
        <v>3.6972477064220181E-2</v>
      </c>
      <c r="N53" t="s">
        <v>27</v>
      </c>
    </row>
    <row r="54" spans="1:14" x14ac:dyDescent="0.2">
      <c r="A54" s="5">
        <v>40364</v>
      </c>
      <c r="C54">
        <v>1368</v>
      </c>
      <c r="E54">
        <v>1357</v>
      </c>
      <c r="G54">
        <f t="shared" si="2"/>
        <v>2725</v>
      </c>
      <c r="I54">
        <v>100.75</v>
      </c>
      <c r="K54" s="17">
        <f t="shared" si="1"/>
        <v>3.6972477064220181E-2</v>
      </c>
      <c r="N54" t="s">
        <v>27</v>
      </c>
    </row>
    <row r="55" spans="1:14" x14ac:dyDescent="0.2">
      <c r="A55" s="5">
        <v>40365</v>
      </c>
      <c r="C55">
        <v>1368</v>
      </c>
      <c r="E55">
        <v>1357</v>
      </c>
      <c r="G55">
        <f t="shared" si="2"/>
        <v>2725</v>
      </c>
      <c r="I55">
        <v>100.75</v>
      </c>
      <c r="K55" s="17">
        <f t="shared" si="1"/>
        <v>3.6972477064220181E-2</v>
      </c>
      <c r="N55" t="s">
        <v>27</v>
      </c>
    </row>
    <row r="56" spans="1:14" x14ac:dyDescent="0.2">
      <c r="A56" s="5">
        <v>40366</v>
      </c>
      <c r="C56">
        <v>1040</v>
      </c>
      <c r="E56">
        <v>748</v>
      </c>
      <c r="G56">
        <f t="shared" si="2"/>
        <v>1788</v>
      </c>
      <c r="I56">
        <v>118</v>
      </c>
      <c r="K56" s="17">
        <f t="shared" si="1"/>
        <v>6.5995525727069348E-2</v>
      </c>
      <c r="N56">
        <f>G49+G50+G51+G52+G53+G54+G55</f>
        <v>16260</v>
      </c>
    </row>
    <row r="57" spans="1:14" x14ac:dyDescent="0.2">
      <c r="A57" s="5">
        <v>40367</v>
      </c>
      <c r="C57">
        <v>629</v>
      </c>
      <c r="E57">
        <v>679</v>
      </c>
      <c r="G57">
        <f t="shared" si="2"/>
        <v>1308</v>
      </c>
      <c r="I57">
        <v>91</v>
      </c>
      <c r="K57" s="17">
        <f t="shared" si="1"/>
        <v>6.9571865443425071E-2</v>
      </c>
      <c r="N57" t="s">
        <v>27</v>
      </c>
    </row>
    <row r="58" spans="1:14" x14ac:dyDescent="0.2">
      <c r="A58" s="5">
        <v>40368</v>
      </c>
      <c r="C58">
        <v>629</v>
      </c>
      <c r="E58">
        <v>668</v>
      </c>
      <c r="G58">
        <f t="shared" si="2"/>
        <v>1297</v>
      </c>
      <c r="I58">
        <v>94</v>
      </c>
      <c r="K58" s="17">
        <f t="shared" si="1"/>
        <v>7.2474942174248269E-2</v>
      </c>
      <c r="N58" t="s">
        <v>27</v>
      </c>
    </row>
    <row r="59" spans="1:14" x14ac:dyDescent="0.2">
      <c r="A59" s="5">
        <v>40369</v>
      </c>
      <c r="C59">
        <v>913</v>
      </c>
      <c r="E59">
        <v>578</v>
      </c>
      <c r="G59">
        <f t="shared" si="2"/>
        <v>1491</v>
      </c>
      <c r="I59">
        <v>128.30000000000001</v>
      </c>
      <c r="K59" s="17">
        <f t="shared" si="1"/>
        <v>8.6049631120053663E-2</v>
      </c>
      <c r="N59" t="s">
        <v>27</v>
      </c>
    </row>
    <row r="60" spans="1:14" x14ac:dyDescent="0.2">
      <c r="A60" s="5">
        <v>40370</v>
      </c>
      <c r="C60">
        <v>913</v>
      </c>
      <c r="E60">
        <v>578</v>
      </c>
      <c r="G60">
        <f t="shared" si="2"/>
        <v>1491</v>
      </c>
      <c r="I60">
        <v>128.30000000000001</v>
      </c>
      <c r="K60" s="17">
        <f t="shared" si="1"/>
        <v>8.6049631120053663E-2</v>
      </c>
      <c r="N60" t="s">
        <v>27</v>
      </c>
    </row>
    <row r="61" spans="1:14" x14ac:dyDescent="0.2">
      <c r="A61" s="5">
        <v>40371</v>
      </c>
      <c r="C61">
        <v>913</v>
      </c>
      <c r="E61">
        <v>578</v>
      </c>
      <c r="G61">
        <f t="shared" si="2"/>
        <v>1491</v>
      </c>
      <c r="I61">
        <v>128.30000000000001</v>
      </c>
      <c r="K61" s="17">
        <f t="shared" si="1"/>
        <v>8.6049631120053663E-2</v>
      </c>
      <c r="N61" t="s">
        <v>27</v>
      </c>
    </row>
    <row r="62" spans="1:14" x14ac:dyDescent="0.2">
      <c r="A62" s="5">
        <v>40372</v>
      </c>
      <c r="C62">
        <v>460</v>
      </c>
      <c r="E62">
        <v>552</v>
      </c>
      <c r="G62">
        <f t="shared" si="2"/>
        <v>1012</v>
      </c>
      <c r="I62">
        <v>180.5</v>
      </c>
      <c r="K62" s="17">
        <f t="shared" si="1"/>
        <v>0.1783596837944664</v>
      </c>
      <c r="N62" t="s">
        <v>27</v>
      </c>
    </row>
    <row r="63" spans="1:14" x14ac:dyDescent="0.2">
      <c r="A63" s="5">
        <v>40373</v>
      </c>
      <c r="C63">
        <v>460</v>
      </c>
      <c r="E63">
        <v>344</v>
      </c>
      <c r="G63">
        <f t="shared" si="2"/>
        <v>804</v>
      </c>
      <c r="I63">
        <v>205.5</v>
      </c>
      <c r="K63" s="17">
        <f t="shared" si="1"/>
        <v>0.25559701492537312</v>
      </c>
      <c r="N63">
        <f>G56+G57+G58+G59+G60+G61+G62</f>
        <v>9878</v>
      </c>
    </row>
    <row r="64" spans="1:14" x14ac:dyDescent="0.2">
      <c r="A64" s="5">
        <v>40374</v>
      </c>
      <c r="C64">
        <v>488.5</v>
      </c>
      <c r="E64">
        <v>433</v>
      </c>
      <c r="G64">
        <f t="shared" si="2"/>
        <v>921.5</v>
      </c>
      <c r="I64">
        <v>221</v>
      </c>
      <c r="K64" s="17">
        <f t="shared" si="1"/>
        <v>0.23982637004883342</v>
      </c>
      <c r="N64" t="s">
        <v>27</v>
      </c>
    </row>
    <row r="65" spans="1:14" x14ac:dyDescent="0.2">
      <c r="A65" s="5">
        <v>40375</v>
      </c>
      <c r="C65">
        <v>488.5</v>
      </c>
      <c r="E65">
        <v>738</v>
      </c>
      <c r="G65">
        <f t="shared" si="2"/>
        <v>1226.5</v>
      </c>
      <c r="I65">
        <v>235</v>
      </c>
      <c r="K65" s="17">
        <f t="shared" si="1"/>
        <v>0.19160211985324094</v>
      </c>
      <c r="N65" t="s">
        <v>27</v>
      </c>
    </row>
    <row r="66" spans="1:14" x14ac:dyDescent="0.2">
      <c r="A66" s="5">
        <v>40376</v>
      </c>
      <c r="C66">
        <v>741</v>
      </c>
      <c r="E66">
        <v>753</v>
      </c>
      <c r="G66">
        <f t="shared" si="2"/>
        <v>1494</v>
      </c>
      <c r="I66">
        <v>209.6</v>
      </c>
      <c r="K66" s="17">
        <f t="shared" si="1"/>
        <v>0.14029451137884871</v>
      </c>
      <c r="N66" t="s">
        <v>27</v>
      </c>
    </row>
    <row r="67" spans="1:14" x14ac:dyDescent="0.2">
      <c r="A67" s="5">
        <v>40377</v>
      </c>
      <c r="C67">
        <v>741</v>
      </c>
      <c r="E67">
        <v>753</v>
      </c>
      <c r="G67">
        <f t="shared" si="2"/>
        <v>1494</v>
      </c>
      <c r="I67">
        <v>209.6</v>
      </c>
      <c r="K67" s="17">
        <f t="shared" ref="K67:K115" si="3">I67/G67</f>
        <v>0.14029451137884871</v>
      </c>
      <c r="N67" t="s">
        <v>27</v>
      </c>
    </row>
    <row r="68" spans="1:14" x14ac:dyDescent="0.2">
      <c r="A68" s="5">
        <v>40378</v>
      </c>
      <c r="C68">
        <v>741</v>
      </c>
      <c r="E68">
        <v>753</v>
      </c>
      <c r="G68">
        <f t="shared" si="2"/>
        <v>1494</v>
      </c>
      <c r="I68">
        <v>209.6</v>
      </c>
      <c r="K68" s="17">
        <f t="shared" si="3"/>
        <v>0.14029451137884871</v>
      </c>
      <c r="N68" t="s">
        <v>27</v>
      </c>
    </row>
    <row r="69" spans="1:14" x14ac:dyDescent="0.2">
      <c r="A69" s="5">
        <v>40379</v>
      </c>
      <c r="C69">
        <v>1312</v>
      </c>
      <c r="E69">
        <v>581</v>
      </c>
      <c r="G69">
        <f t="shared" si="2"/>
        <v>1893</v>
      </c>
      <c r="I69">
        <v>227</v>
      </c>
      <c r="K69" s="17">
        <f t="shared" si="3"/>
        <v>0.11991547807712626</v>
      </c>
      <c r="N69" t="s">
        <v>27</v>
      </c>
    </row>
    <row r="70" spans="1:14" x14ac:dyDescent="0.2">
      <c r="A70" s="5">
        <v>40380</v>
      </c>
      <c r="C70">
        <v>1312</v>
      </c>
      <c r="E70">
        <v>451</v>
      </c>
      <c r="G70">
        <f t="shared" si="2"/>
        <v>1763</v>
      </c>
      <c r="I70">
        <v>228</v>
      </c>
      <c r="K70" s="17">
        <f t="shared" si="3"/>
        <v>0.12932501418037437</v>
      </c>
      <c r="N70">
        <f>G63+G64+G65+G66+G67+G68+G69</f>
        <v>9327</v>
      </c>
    </row>
    <row r="71" spans="1:14" x14ac:dyDescent="0.2">
      <c r="A71" s="5">
        <v>40381</v>
      </c>
      <c r="C71">
        <v>785.5</v>
      </c>
      <c r="E71">
        <v>610</v>
      </c>
      <c r="G71">
        <f t="shared" si="2"/>
        <v>1395.5</v>
      </c>
      <c r="I71">
        <v>192</v>
      </c>
      <c r="K71" s="17">
        <f t="shared" si="3"/>
        <v>0.1375850949480473</v>
      </c>
      <c r="N71" t="s">
        <v>27</v>
      </c>
    </row>
    <row r="72" spans="1:14" x14ac:dyDescent="0.2">
      <c r="A72" s="5">
        <v>40382</v>
      </c>
      <c r="C72">
        <v>785.5</v>
      </c>
      <c r="E72">
        <v>166</v>
      </c>
      <c r="G72">
        <f t="shared" si="2"/>
        <v>951.5</v>
      </c>
      <c r="I72">
        <v>123</v>
      </c>
      <c r="K72" s="17">
        <f t="shared" si="3"/>
        <v>0.12926957435627956</v>
      </c>
      <c r="N72" t="s">
        <v>27</v>
      </c>
    </row>
    <row r="73" spans="1:14" x14ac:dyDescent="0.2">
      <c r="A73" s="5">
        <v>40383</v>
      </c>
      <c r="C73">
        <v>1284.5999999999999</v>
      </c>
      <c r="E73">
        <v>539.29999999999995</v>
      </c>
      <c r="G73">
        <f t="shared" si="2"/>
        <v>1823.8999999999999</v>
      </c>
      <c r="I73">
        <v>95.9</v>
      </c>
      <c r="K73" s="17">
        <f t="shared" si="3"/>
        <v>5.2579637041504479E-2</v>
      </c>
      <c r="N73" t="s">
        <v>27</v>
      </c>
    </row>
    <row r="74" spans="1:14" x14ac:dyDescent="0.2">
      <c r="A74" s="5">
        <v>40384</v>
      </c>
      <c r="C74">
        <v>1284.5999999999999</v>
      </c>
      <c r="E74">
        <v>539.29999999999995</v>
      </c>
      <c r="G74">
        <f t="shared" si="2"/>
        <v>1823.8999999999999</v>
      </c>
      <c r="I74">
        <v>95.9</v>
      </c>
      <c r="K74" s="17">
        <f t="shared" si="3"/>
        <v>5.2579637041504479E-2</v>
      </c>
      <c r="N74" t="s">
        <v>27</v>
      </c>
    </row>
    <row r="75" spans="1:14" x14ac:dyDescent="0.2">
      <c r="A75" s="5">
        <v>40385</v>
      </c>
      <c r="C75">
        <v>1284.5999999999999</v>
      </c>
      <c r="E75">
        <v>539.29999999999995</v>
      </c>
      <c r="G75">
        <f t="shared" si="2"/>
        <v>1823.8999999999999</v>
      </c>
      <c r="I75">
        <v>95.9</v>
      </c>
      <c r="K75" s="17">
        <f t="shared" si="3"/>
        <v>5.2579637041504479E-2</v>
      </c>
      <c r="N75" t="s">
        <v>27</v>
      </c>
    </row>
    <row r="76" spans="1:14" x14ac:dyDescent="0.2">
      <c r="A76" s="5">
        <v>40386</v>
      </c>
      <c r="C76">
        <v>3159.5</v>
      </c>
      <c r="E76">
        <v>1456</v>
      </c>
      <c r="G76">
        <f t="shared" si="2"/>
        <v>4615.5</v>
      </c>
      <c r="I76">
        <v>254</v>
      </c>
      <c r="K76" s="17">
        <f t="shared" si="3"/>
        <v>5.5031957534394972E-2</v>
      </c>
      <c r="N76" t="s">
        <v>27</v>
      </c>
    </row>
    <row r="77" spans="1:14" x14ac:dyDescent="0.2">
      <c r="A77" s="5">
        <v>40387</v>
      </c>
      <c r="C77">
        <v>3159.5</v>
      </c>
      <c r="E77">
        <v>614</v>
      </c>
      <c r="G77">
        <f t="shared" si="2"/>
        <v>3773.5</v>
      </c>
      <c r="I77">
        <v>252</v>
      </c>
      <c r="K77" s="17">
        <f t="shared" si="3"/>
        <v>6.6781502583808133E-2</v>
      </c>
      <c r="N77">
        <f>G70+G71+G72+G73+G74+G75+G76</f>
        <v>14197.199999999999</v>
      </c>
    </row>
    <row r="78" spans="1:14" x14ac:dyDescent="0.2">
      <c r="A78" s="5">
        <v>40388</v>
      </c>
      <c r="C78">
        <v>2629.5</v>
      </c>
      <c r="E78">
        <v>786</v>
      </c>
      <c r="G78">
        <f t="shared" ref="G78:G116" si="4">C78+E78</f>
        <v>3415.5</v>
      </c>
      <c r="I78">
        <v>263.5</v>
      </c>
      <c r="K78" s="17">
        <f t="shared" si="3"/>
        <v>7.7148294539598886E-2</v>
      </c>
      <c r="N78" t="s">
        <v>27</v>
      </c>
    </row>
    <row r="79" spans="1:14" x14ac:dyDescent="0.2">
      <c r="A79" s="5">
        <v>40389</v>
      </c>
      <c r="C79">
        <v>2629.5</v>
      </c>
      <c r="E79">
        <v>857</v>
      </c>
      <c r="G79">
        <f t="shared" si="4"/>
        <v>3486.5</v>
      </c>
      <c r="I79">
        <v>273.5</v>
      </c>
      <c r="K79" s="17">
        <f t="shared" si="3"/>
        <v>7.844543238204503E-2</v>
      </c>
      <c r="N79" t="s">
        <v>27</v>
      </c>
    </row>
    <row r="80" spans="1:14" x14ac:dyDescent="0.2">
      <c r="A80" s="5">
        <v>40390</v>
      </c>
      <c r="C80">
        <v>4954</v>
      </c>
      <c r="E80">
        <v>560</v>
      </c>
      <c r="G80">
        <f t="shared" si="4"/>
        <v>5514</v>
      </c>
      <c r="I80">
        <v>599</v>
      </c>
      <c r="K80" s="17">
        <f t="shared" si="3"/>
        <v>0.10863257163583605</v>
      </c>
      <c r="N80" t="s">
        <v>27</v>
      </c>
    </row>
    <row r="81" spans="1:14" x14ac:dyDescent="0.2">
      <c r="A81" s="5">
        <v>40391</v>
      </c>
      <c r="C81">
        <v>4954</v>
      </c>
      <c r="E81">
        <v>560</v>
      </c>
      <c r="G81">
        <f t="shared" si="4"/>
        <v>5514</v>
      </c>
      <c r="I81">
        <v>599</v>
      </c>
      <c r="K81" s="17">
        <f t="shared" si="3"/>
        <v>0.10863257163583605</v>
      </c>
      <c r="N81" t="s">
        <v>27</v>
      </c>
    </row>
    <row r="82" spans="1:14" x14ac:dyDescent="0.2">
      <c r="A82" s="5">
        <v>40392</v>
      </c>
      <c r="C82">
        <v>4954</v>
      </c>
      <c r="E82">
        <v>560</v>
      </c>
      <c r="G82">
        <f t="shared" si="4"/>
        <v>5514</v>
      </c>
      <c r="I82">
        <v>599</v>
      </c>
      <c r="K82" s="17">
        <f t="shared" si="3"/>
        <v>0.10863257163583605</v>
      </c>
      <c r="N82" t="s">
        <v>27</v>
      </c>
    </row>
    <row r="83" spans="1:14" x14ac:dyDescent="0.2">
      <c r="A83" s="5">
        <v>40393</v>
      </c>
      <c r="C83">
        <v>4779.5</v>
      </c>
      <c r="E83">
        <v>787</v>
      </c>
      <c r="G83">
        <f t="shared" si="4"/>
        <v>5566.5</v>
      </c>
      <c r="I83">
        <v>634.5</v>
      </c>
      <c r="K83" s="17">
        <f t="shared" si="3"/>
        <v>0.11398544866612773</v>
      </c>
      <c r="N83" t="s">
        <v>27</v>
      </c>
    </row>
    <row r="84" spans="1:14" x14ac:dyDescent="0.2">
      <c r="A84" s="5">
        <v>40394</v>
      </c>
      <c r="C84">
        <v>4779.5</v>
      </c>
      <c r="E84">
        <v>1165</v>
      </c>
      <c r="G84">
        <f t="shared" si="4"/>
        <v>5944.5</v>
      </c>
      <c r="I84">
        <v>656.5</v>
      </c>
      <c r="K84" s="17">
        <f t="shared" si="3"/>
        <v>0.1104382202035495</v>
      </c>
      <c r="N84">
        <f>G77+G78+G79+G80+G81+G82+G83</f>
        <v>32784</v>
      </c>
    </row>
    <row r="85" spans="1:14" x14ac:dyDescent="0.2">
      <c r="A85" s="5">
        <v>40395</v>
      </c>
      <c r="C85">
        <v>1436.5</v>
      </c>
      <c r="E85">
        <v>844</v>
      </c>
      <c r="G85">
        <f t="shared" si="4"/>
        <v>2280.5</v>
      </c>
      <c r="I85">
        <v>510</v>
      </c>
      <c r="K85" s="17">
        <f t="shared" si="3"/>
        <v>0.22363516772637579</v>
      </c>
      <c r="N85" t="s">
        <v>27</v>
      </c>
    </row>
    <row r="86" spans="1:14" x14ac:dyDescent="0.2">
      <c r="A86" s="5">
        <v>40396</v>
      </c>
      <c r="C86">
        <v>1436.5</v>
      </c>
      <c r="D86" s="63"/>
      <c r="E86">
        <v>942</v>
      </c>
      <c r="G86">
        <f t="shared" si="4"/>
        <v>2378.5</v>
      </c>
      <c r="I86">
        <v>594</v>
      </c>
      <c r="K86" s="17">
        <f t="shared" si="3"/>
        <v>0.24973722934622661</v>
      </c>
      <c r="N86" t="s">
        <v>27</v>
      </c>
    </row>
    <row r="87" spans="1:14" x14ac:dyDescent="0.2">
      <c r="A87" s="5">
        <v>40397</v>
      </c>
      <c r="C87">
        <v>1914</v>
      </c>
      <c r="E87">
        <v>2289</v>
      </c>
      <c r="G87">
        <f t="shared" si="4"/>
        <v>4203</v>
      </c>
      <c r="I87">
        <v>595.6</v>
      </c>
      <c r="K87" s="17">
        <f t="shared" si="3"/>
        <v>0.14170830359267192</v>
      </c>
      <c r="N87" t="s">
        <v>27</v>
      </c>
    </row>
    <row r="88" spans="1:14" x14ac:dyDescent="0.2">
      <c r="A88" s="5">
        <v>40398</v>
      </c>
      <c r="C88">
        <v>1914</v>
      </c>
      <c r="E88">
        <v>2289</v>
      </c>
      <c r="G88">
        <f t="shared" si="4"/>
        <v>4203</v>
      </c>
      <c r="I88">
        <v>595.6</v>
      </c>
      <c r="K88" s="17">
        <f t="shared" si="3"/>
        <v>0.14170830359267192</v>
      </c>
      <c r="N88" t="s">
        <v>27</v>
      </c>
    </row>
    <row r="89" spans="1:14" x14ac:dyDescent="0.2">
      <c r="A89" s="5">
        <v>40399</v>
      </c>
      <c r="C89">
        <v>1914</v>
      </c>
      <c r="E89">
        <v>2289</v>
      </c>
      <c r="G89">
        <f t="shared" si="4"/>
        <v>4203</v>
      </c>
      <c r="I89">
        <v>595.6</v>
      </c>
      <c r="K89" s="17">
        <f t="shared" si="3"/>
        <v>0.14170830359267192</v>
      </c>
      <c r="N89" t="s">
        <v>27</v>
      </c>
    </row>
    <row r="90" spans="1:14" x14ac:dyDescent="0.2">
      <c r="A90" s="5">
        <v>40400</v>
      </c>
      <c r="C90">
        <v>1961</v>
      </c>
      <c r="E90">
        <v>1695</v>
      </c>
      <c r="G90">
        <f t="shared" si="4"/>
        <v>3656</v>
      </c>
      <c r="I90">
        <v>463.5</v>
      </c>
      <c r="K90" s="17">
        <f t="shared" si="3"/>
        <v>0.12677789934354486</v>
      </c>
      <c r="N90" t="s">
        <v>27</v>
      </c>
    </row>
    <row r="91" spans="1:14" x14ac:dyDescent="0.2">
      <c r="A91" s="5">
        <v>40401</v>
      </c>
      <c r="C91">
        <v>1961</v>
      </c>
      <c r="E91">
        <v>802</v>
      </c>
      <c r="G91">
        <f t="shared" si="4"/>
        <v>2763</v>
      </c>
      <c r="I91">
        <v>373.5</v>
      </c>
      <c r="K91" s="17">
        <f t="shared" si="3"/>
        <v>0.13517915309446255</v>
      </c>
      <c r="N91">
        <f>G84+G85+G86+G87+G88+G89+G90</f>
        <v>26868.5</v>
      </c>
    </row>
    <row r="92" spans="1:14" x14ac:dyDescent="0.2">
      <c r="A92" s="5">
        <v>40402</v>
      </c>
      <c r="C92">
        <v>1350</v>
      </c>
      <c r="E92">
        <v>807</v>
      </c>
      <c r="G92">
        <f t="shared" si="4"/>
        <v>2157</v>
      </c>
      <c r="I92">
        <v>472.5</v>
      </c>
      <c r="K92" s="17">
        <f t="shared" si="3"/>
        <v>0.21905424200278165</v>
      </c>
      <c r="N92" t="s">
        <v>27</v>
      </c>
    </row>
    <row r="93" spans="1:14" x14ac:dyDescent="0.2">
      <c r="A93" s="5">
        <v>40403</v>
      </c>
      <c r="C93">
        <v>1350</v>
      </c>
      <c r="E93">
        <v>331</v>
      </c>
      <c r="G93">
        <f t="shared" si="4"/>
        <v>1681</v>
      </c>
      <c r="I93">
        <v>331.5</v>
      </c>
      <c r="K93" s="17">
        <f t="shared" si="3"/>
        <v>0.19720404521118381</v>
      </c>
      <c r="N93" t="s">
        <v>27</v>
      </c>
    </row>
    <row r="94" spans="1:14" x14ac:dyDescent="0.2">
      <c r="A94" s="5">
        <v>40404</v>
      </c>
      <c r="C94">
        <v>693</v>
      </c>
      <c r="E94">
        <v>444</v>
      </c>
      <c r="G94">
        <f t="shared" si="4"/>
        <v>1137</v>
      </c>
      <c r="I94">
        <v>287</v>
      </c>
      <c r="K94" s="17">
        <f t="shared" si="3"/>
        <v>0.25241864555848725</v>
      </c>
      <c r="N94" t="s">
        <v>27</v>
      </c>
    </row>
    <row r="95" spans="1:14" x14ac:dyDescent="0.2">
      <c r="A95" s="5">
        <v>40405</v>
      </c>
      <c r="C95">
        <v>693</v>
      </c>
      <c r="E95">
        <v>444</v>
      </c>
      <c r="G95">
        <f t="shared" si="4"/>
        <v>1137</v>
      </c>
      <c r="I95">
        <v>287</v>
      </c>
      <c r="K95" s="17">
        <f t="shared" si="3"/>
        <v>0.25241864555848725</v>
      </c>
      <c r="N95" t="s">
        <v>27</v>
      </c>
    </row>
    <row r="96" spans="1:14" x14ac:dyDescent="0.2">
      <c r="A96" s="5">
        <v>40406</v>
      </c>
      <c r="C96">
        <v>693</v>
      </c>
      <c r="E96">
        <v>444</v>
      </c>
      <c r="G96">
        <f t="shared" si="4"/>
        <v>1137</v>
      </c>
      <c r="I96">
        <v>287</v>
      </c>
      <c r="K96" s="17">
        <f t="shared" si="3"/>
        <v>0.25241864555848725</v>
      </c>
      <c r="N96" t="s">
        <v>27</v>
      </c>
    </row>
    <row r="97" spans="1:14" x14ac:dyDescent="0.2">
      <c r="A97" s="5">
        <v>40407</v>
      </c>
      <c r="C97">
        <v>693</v>
      </c>
      <c r="E97">
        <v>444</v>
      </c>
      <c r="G97">
        <f t="shared" si="4"/>
        <v>1137</v>
      </c>
      <c r="I97">
        <v>287</v>
      </c>
      <c r="K97" s="17">
        <f t="shared" si="3"/>
        <v>0.25241864555848725</v>
      </c>
      <c r="N97" t="s">
        <v>27</v>
      </c>
    </row>
    <row r="98" spans="1:14" x14ac:dyDescent="0.2">
      <c r="A98" s="5">
        <v>40408</v>
      </c>
      <c r="G98">
        <f t="shared" si="4"/>
        <v>0</v>
      </c>
      <c r="K98" s="17" t="e">
        <f t="shared" si="3"/>
        <v>#DIV/0!</v>
      </c>
      <c r="N98">
        <f>G91+G92+G93+G94+G95+G96+G97</f>
        <v>11149</v>
      </c>
    </row>
    <row r="99" spans="1:14" x14ac:dyDescent="0.2">
      <c r="A99" s="5">
        <v>40409</v>
      </c>
      <c r="C99">
        <v>1425.5</v>
      </c>
      <c r="E99">
        <v>521</v>
      </c>
      <c r="G99">
        <f t="shared" si="4"/>
        <v>1946.5</v>
      </c>
      <c r="I99">
        <v>484.5</v>
      </c>
      <c r="K99" s="17">
        <f t="shared" si="3"/>
        <v>0.24890829694323144</v>
      </c>
      <c r="N99" t="s">
        <v>27</v>
      </c>
    </row>
    <row r="100" spans="1:14" x14ac:dyDescent="0.2">
      <c r="A100" s="5">
        <v>40410</v>
      </c>
      <c r="C100">
        <v>1425.5</v>
      </c>
      <c r="E100">
        <v>718</v>
      </c>
      <c r="G100">
        <f t="shared" si="4"/>
        <v>2143.5</v>
      </c>
      <c r="I100">
        <v>634</v>
      </c>
      <c r="K100" s="17">
        <f t="shared" si="3"/>
        <v>0.29577793328668067</v>
      </c>
      <c r="N100" t="s">
        <v>27</v>
      </c>
    </row>
    <row r="101" spans="1:14" x14ac:dyDescent="0.2">
      <c r="A101" s="5">
        <v>40411</v>
      </c>
      <c r="C101">
        <v>512</v>
      </c>
      <c r="E101">
        <v>738.7</v>
      </c>
      <c r="G101">
        <f t="shared" si="4"/>
        <v>1250.7</v>
      </c>
      <c r="K101" s="17">
        <f t="shared" si="3"/>
        <v>0</v>
      </c>
      <c r="N101" t="s">
        <v>27</v>
      </c>
    </row>
    <row r="102" spans="1:14" x14ac:dyDescent="0.2">
      <c r="A102" s="5">
        <v>40412</v>
      </c>
      <c r="C102">
        <v>512</v>
      </c>
      <c r="E102">
        <v>738.7</v>
      </c>
      <c r="G102">
        <f t="shared" si="4"/>
        <v>1250.7</v>
      </c>
      <c r="K102" s="17">
        <f t="shared" si="3"/>
        <v>0</v>
      </c>
      <c r="N102" t="s">
        <v>27</v>
      </c>
    </row>
    <row r="103" spans="1:14" x14ac:dyDescent="0.2">
      <c r="A103" s="5">
        <v>40413</v>
      </c>
      <c r="C103">
        <v>512</v>
      </c>
      <c r="E103">
        <v>738.7</v>
      </c>
      <c r="G103">
        <f t="shared" si="4"/>
        <v>1250.7</v>
      </c>
      <c r="K103" s="17">
        <f t="shared" si="3"/>
        <v>0</v>
      </c>
      <c r="N103" t="s">
        <v>27</v>
      </c>
    </row>
    <row r="104" spans="1:14" x14ac:dyDescent="0.2">
      <c r="A104" s="5">
        <v>40414</v>
      </c>
      <c r="G104">
        <f t="shared" si="4"/>
        <v>0</v>
      </c>
      <c r="K104" s="17" t="e">
        <f t="shared" si="3"/>
        <v>#DIV/0!</v>
      </c>
      <c r="N104" t="s">
        <v>27</v>
      </c>
    </row>
    <row r="105" spans="1:14" x14ac:dyDescent="0.2">
      <c r="A105" s="5">
        <v>40415</v>
      </c>
      <c r="G105">
        <f t="shared" si="4"/>
        <v>0</v>
      </c>
      <c r="K105" s="17" t="e">
        <f t="shared" si="3"/>
        <v>#DIV/0!</v>
      </c>
      <c r="N105">
        <f>G98+G99+G100+G101+G102+G103+G104</f>
        <v>7842.0999999999995</v>
      </c>
    </row>
    <row r="106" spans="1:14" x14ac:dyDescent="0.2">
      <c r="A106" s="5">
        <v>40416</v>
      </c>
      <c r="G106">
        <f t="shared" si="4"/>
        <v>0</v>
      </c>
      <c r="K106" s="17" t="e">
        <f t="shared" si="3"/>
        <v>#DIV/0!</v>
      </c>
      <c r="N106" t="s">
        <v>27</v>
      </c>
    </row>
    <row r="107" spans="1:14" x14ac:dyDescent="0.2">
      <c r="A107" s="5">
        <v>40417</v>
      </c>
      <c r="G107">
        <f t="shared" si="4"/>
        <v>0</v>
      </c>
      <c r="K107" s="17" t="e">
        <f t="shared" si="3"/>
        <v>#DIV/0!</v>
      </c>
      <c r="N107" t="s">
        <v>27</v>
      </c>
    </row>
    <row r="108" spans="1:14" x14ac:dyDescent="0.2">
      <c r="A108" s="5">
        <v>40418</v>
      </c>
      <c r="C108">
        <v>2444.3000000000002</v>
      </c>
      <c r="G108">
        <f t="shared" si="4"/>
        <v>2444.3000000000002</v>
      </c>
      <c r="I108">
        <v>37.299999999999997</v>
      </c>
      <c r="K108" s="17">
        <f t="shared" si="3"/>
        <v>1.5259992635928485E-2</v>
      </c>
      <c r="N108" t="s">
        <v>27</v>
      </c>
    </row>
    <row r="109" spans="1:14" x14ac:dyDescent="0.2">
      <c r="A109" s="5">
        <v>40419</v>
      </c>
      <c r="C109">
        <v>2444.3000000000002</v>
      </c>
      <c r="G109">
        <f t="shared" si="4"/>
        <v>2444.3000000000002</v>
      </c>
      <c r="I109">
        <v>37.299999999999997</v>
      </c>
      <c r="K109" s="17">
        <f t="shared" si="3"/>
        <v>1.5259992635928485E-2</v>
      </c>
      <c r="N109" t="s">
        <v>27</v>
      </c>
    </row>
    <row r="110" spans="1:14" x14ac:dyDescent="0.2">
      <c r="A110" s="5">
        <v>40420</v>
      </c>
      <c r="C110">
        <v>2444.3000000000002</v>
      </c>
      <c r="G110">
        <f t="shared" si="4"/>
        <v>2444.3000000000002</v>
      </c>
      <c r="I110">
        <v>37.299999999999997</v>
      </c>
      <c r="K110" s="17">
        <f t="shared" si="3"/>
        <v>1.5259992635928485E-2</v>
      </c>
      <c r="N110" t="s">
        <v>27</v>
      </c>
    </row>
    <row r="111" spans="1:14" x14ac:dyDescent="0.2">
      <c r="A111" s="5">
        <v>40421</v>
      </c>
      <c r="E111">
        <v>828</v>
      </c>
      <c r="G111">
        <f t="shared" si="4"/>
        <v>828</v>
      </c>
      <c r="I111">
        <v>16</v>
      </c>
      <c r="K111" s="17">
        <f t="shared" si="3"/>
        <v>1.932367149758454E-2</v>
      </c>
      <c r="N111" t="s">
        <v>27</v>
      </c>
    </row>
    <row r="112" spans="1:14" x14ac:dyDescent="0.2">
      <c r="A112" s="5">
        <v>40422</v>
      </c>
      <c r="G112">
        <f t="shared" si="4"/>
        <v>0</v>
      </c>
      <c r="K112" s="17" t="e">
        <f t="shared" si="3"/>
        <v>#DIV/0!</v>
      </c>
      <c r="N112">
        <f>G105+G106+G107+G108+G109+G110+G111</f>
        <v>8160.9000000000005</v>
      </c>
    </row>
    <row r="113" spans="1:11" x14ac:dyDescent="0.2">
      <c r="A113" s="5">
        <v>40423</v>
      </c>
      <c r="G113">
        <f t="shared" si="4"/>
        <v>0</v>
      </c>
      <c r="K113" s="17" t="e">
        <f t="shared" si="3"/>
        <v>#DIV/0!</v>
      </c>
    </row>
    <row r="114" spans="1:11" x14ac:dyDescent="0.2">
      <c r="A114" s="5">
        <v>40424</v>
      </c>
      <c r="G114">
        <f t="shared" si="4"/>
        <v>0</v>
      </c>
      <c r="K114" s="17" t="e">
        <f t="shared" si="3"/>
        <v>#DIV/0!</v>
      </c>
    </row>
    <row r="115" spans="1:11" x14ac:dyDescent="0.2">
      <c r="A115" s="5">
        <v>40425</v>
      </c>
      <c r="G115">
        <f t="shared" si="4"/>
        <v>0</v>
      </c>
      <c r="K115" s="17" t="e">
        <f t="shared" si="3"/>
        <v>#DIV/0!</v>
      </c>
    </row>
    <row r="116" spans="1:11" x14ac:dyDescent="0.2">
      <c r="A116" s="5">
        <v>40426</v>
      </c>
      <c r="G116">
        <f t="shared" si="4"/>
        <v>0</v>
      </c>
      <c r="K116" s="17"/>
    </row>
    <row r="117" spans="1:11" x14ac:dyDescent="0.2">
      <c r="A117" s="5"/>
      <c r="K117" s="17"/>
    </row>
    <row r="118" spans="1:11" x14ac:dyDescent="0.2">
      <c r="A118" s="5"/>
      <c r="K118" s="17"/>
    </row>
    <row r="119" spans="1:11" x14ac:dyDescent="0.2">
      <c r="A119" s="5"/>
      <c r="K119" s="17"/>
    </row>
    <row r="120" spans="1:11" x14ac:dyDescent="0.2">
      <c r="A120" s="5"/>
      <c r="K120" s="17"/>
    </row>
    <row r="121" spans="1:11" x14ac:dyDescent="0.2">
      <c r="A121" s="5"/>
      <c r="K121" s="17"/>
    </row>
    <row r="122" spans="1:11" x14ac:dyDescent="0.2">
      <c r="A122" s="5"/>
      <c r="K122" s="17"/>
    </row>
    <row r="123" spans="1:11" x14ac:dyDescent="0.2">
      <c r="A123" s="5"/>
      <c r="K123" s="17"/>
    </row>
    <row r="124" spans="1:11" x14ac:dyDescent="0.2">
      <c r="A124" s="5"/>
      <c r="K124" s="17"/>
    </row>
    <row r="125" spans="1:11" x14ac:dyDescent="0.2">
      <c r="A125" s="5"/>
      <c r="K125" s="17"/>
    </row>
    <row r="126" spans="1:11" x14ac:dyDescent="0.2">
      <c r="A126" s="5"/>
      <c r="K126" s="17"/>
    </row>
    <row r="127" spans="1:11" x14ac:dyDescent="0.2">
      <c r="A127" s="5"/>
      <c r="K127" s="17"/>
    </row>
    <row r="128" spans="1:11" x14ac:dyDescent="0.2">
      <c r="A128" s="5"/>
      <c r="K128" s="17"/>
    </row>
    <row r="129" spans="1:11" x14ac:dyDescent="0.2">
      <c r="A129" s="5"/>
      <c r="K129" s="17"/>
    </row>
    <row r="130" spans="1:11" x14ac:dyDescent="0.2">
      <c r="A130" s="5"/>
      <c r="K130" s="17"/>
    </row>
    <row r="131" spans="1:11" x14ac:dyDescent="0.2">
      <c r="A131" s="5"/>
      <c r="K131" s="17"/>
    </row>
    <row r="132" spans="1:11" x14ac:dyDescent="0.2">
      <c r="A132" s="5"/>
      <c r="K132" s="17"/>
    </row>
    <row r="133" spans="1:11" x14ac:dyDescent="0.2">
      <c r="A133" s="5"/>
      <c r="K133" s="17"/>
    </row>
    <row r="134" spans="1:11" x14ac:dyDescent="0.2">
      <c r="A134" s="5"/>
      <c r="K134" s="17"/>
    </row>
    <row r="135" spans="1:11" x14ac:dyDescent="0.2">
      <c r="A135" s="5"/>
      <c r="K135" s="17"/>
    </row>
    <row r="136" spans="1:11" x14ac:dyDescent="0.2">
      <c r="A136" s="5"/>
      <c r="K136" s="17"/>
    </row>
    <row r="137" spans="1:11" x14ac:dyDescent="0.2">
      <c r="A137" s="5"/>
    </row>
    <row r="138" spans="1:11" x14ac:dyDescent="0.2">
      <c r="A138" s="5" t="s">
        <v>27</v>
      </c>
    </row>
    <row r="139" spans="1:11" x14ac:dyDescent="0.2">
      <c r="A139" s="5" t="s">
        <v>27</v>
      </c>
    </row>
    <row r="140" spans="1:11" x14ac:dyDescent="0.2">
      <c r="A140" s="5" t="s">
        <v>27</v>
      </c>
    </row>
    <row r="141" spans="1:11" x14ac:dyDescent="0.2">
      <c r="A141" s="5" t="s">
        <v>27</v>
      </c>
    </row>
    <row r="142" spans="1:11" x14ac:dyDescent="0.2">
      <c r="A142" s="5" t="s">
        <v>27</v>
      </c>
    </row>
    <row r="143" spans="1:11" x14ac:dyDescent="0.2">
      <c r="A143" s="5" t="s">
        <v>27</v>
      </c>
    </row>
    <row r="144" spans="1:11" x14ac:dyDescent="0.2">
      <c r="A144" s="5" t="s">
        <v>27</v>
      </c>
    </row>
    <row r="145" spans="1:1" x14ac:dyDescent="0.2">
      <c r="A145" s="5" t="s">
        <v>27</v>
      </c>
    </row>
    <row r="146" spans="1:1" x14ac:dyDescent="0.2">
      <c r="A146" s="5" t="s">
        <v>27</v>
      </c>
    </row>
    <row r="147" spans="1:1" x14ac:dyDescent="0.2">
      <c r="A147" s="5" t="s">
        <v>27</v>
      </c>
    </row>
    <row r="148" spans="1:1" x14ac:dyDescent="0.2">
      <c r="A148" s="5" t="s">
        <v>27</v>
      </c>
    </row>
    <row r="149" spans="1:1" x14ac:dyDescent="0.2">
      <c r="A149" s="5" t="s">
        <v>27</v>
      </c>
    </row>
    <row r="150" spans="1:1" x14ac:dyDescent="0.2">
      <c r="A150" s="5" t="s">
        <v>27</v>
      </c>
    </row>
    <row r="151" spans="1:1" x14ac:dyDescent="0.2">
      <c r="A151" s="5" t="s">
        <v>27</v>
      </c>
    </row>
    <row r="152" spans="1:1" x14ac:dyDescent="0.2">
      <c r="A152" s="5" t="s">
        <v>27</v>
      </c>
    </row>
    <row r="153" spans="1:1" x14ac:dyDescent="0.2">
      <c r="A153" s="5" t="s">
        <v>27</v>
      </c>
    </row>
    <row r="154" spans="1:1" x14ac:dyDescent="0.2">
      <c r="A154" s="5" t="s">
        <v>27</v>
      </c>
    </row>
    <row r="155" spans="1:1" x14ac:dyDescent="0.2">
      <c r="A155" s="5" t="s">
        <v>27</v>
      </c>
    </row>
    <row r="156" spans="1:1" x14ac:dyDescent="0.2">
      <c r="A156" s="5" t="s">
        <v>27</v>
      </c>
    </row>
    <row r="157" spans="1:1" x14ac:dyDescent="0.2">
      <c r="A157" s="5" t="s">
        <v>27</v>
      </c>
    </row>
    <row r="158" spans="1:1" x14ac:dyDescent="0.2">
      <c r="A158" s="5" t="s">
        <v>27</v>
      </c>
    </row>
    <row r="159" spans="1:1" x14ac:dyDescent="0.2">
      <c r="A159" s="5" t="s">
        <v>27</v>
      </c>
    </row>
    <row r="160" spans="1:1" x14ac:dyDescent="0.2">
      <c r="A160" s="5" t="s">
        <v>27</v>
      </c>
    </row>
    <row r="161" spans="1:1" x14ac:dyDescent="0.2">
      <c r="A161" s="5" t="s">
        <v>27</v>
      </c>
    </row>
    <row r="162" spans="1:1" x14ac:dyDescent="0.2">
      <c r="A162" s="5" t="s">
        <v>27</v>
      </c>
    </row>
    <row r="163" spans="1:1" x14ac:dyDescent="0.2">
      <c r="A163" s="5" t="s">
        <v>27</v>
      </c>
    </row>
    <row r="164" spans="1:1" x14ac:dyDescent="0.2">
      <c r="A164" s="5" t="s">
        <v>27</v>
      </c>
    </row>
    <row r="165" spans="1:1" x14ac:dyDescent="0.2">
      <c r="A165" s="5" t="s">
        <v>27</v>
      </c>
    </row>
    <row r="166" spans="1:1" x14ac:dyDescent="0.2">
      <c r="A166" s="5" t="s">
        <v>27</v>
      </c>
    </row>
    <row r="167" spans="1:1" x14ac:dyDescent="0.2">
      <c r="A167" s="5" t="s">
        <v>27</v>
      </c>
    </row>
    <row r="168" spans="1:1" x14ac:dyDescent="0.2">
      <c r="A168" s="5" t="s">
        <v>27</v>
      </c>
    </row>
    <row r="169" spans="1:1" x14ac:dyDescent="0.2">
      <c r="A169" s="5" t="s">
        <v>27</v>
      </c>
    </row>
    <row r="170" spans="1:1" x14ac:dyDescent="0.2">
      <c r="A170" s="5" t="s">
        <v>27</v>
      </c>
    </row>
    <row r="171" spans="1:1" x14ac:dyDescent="0.2">
      <c r="A171" s="5" t="s">
        <v>27</v>
      </c>
    </row>
    <row r="172" spans="1:1" x14ac:dyDescent="0.2">
      <c r="A172" s="5" t="s">
        <v>27</v>
      </c>
    </row>
    <row r="173" spans="1:1" x14ac:dyDescent="0.2">
      <c r="A173" s="5" t="s">
        <v>27</v>
      </c>
    </row>
    <row r="174" spans="1:1" x14ac:dyDescent="0.2">
      <c r="A174" s="5" t="s">
        <v>27</v>
      </c>
    </row>
    <row r="175" spans="1:1" x14ac:dyDescent="0.2">
      <c r="A175" s="5" t="s">
        <v>27</v>
      </c>
    </row>
    <row r="176" spans="1:1" x14ac:dyDescent="0.2">
      <c r="A176" s="5" t="s">
        <v>27</v>
      </c>
    </row>
  </sheetData>
  <mergeCells count="1">
    <mergeCell ref="L1:M1"/>
  </mergeCells>
  <phoneticPr fontId="2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5:AF176"/>
  <sheetViews>
    <sheetView workbookViewId="0">
      <pane ySplit="7" topLeftCell="A86" activePane="bottomLeft" state="frozen"/>
      <selection activeCell="I1" sqref="I1"/>
      <selection pane="bottomLeft" activeCell="J107" sqref="J107"/>
    </sheetView>
  </sheetViews>
  <sheetFormatPr defaultRowHeight="12.75" x14ac:dyDescent="0.2"/>
  <cols>
    <col min="1" max="1" width="10.140625" style="7" bestFit="1" customWidth="1"/>
    <col min="3" max="3" width="10.140625" customWidth="1"/>
  </cols>
  <sheetData>
    <row r="5" spans="1:32" x14ac:dyDescent="0.2">
      <c r="C5">
        <v>2006</v>
      </c>
      <c r="D5">
        <v>2007</v>
      </c>
      <c r="E5">
        <v>2008</v>
      </c>
      <c r="F5">
        <v>2009</v>
      </c>
      <c r="G5">
        <v>2010</v>
      </c>
      <c r="K5">
        <v>2006</v>
      </c>
      <c r="L5">
        <v>2007</v>
      </c>
      <c r="M5">
        <v>2008</v>
      </c>
      <c r="N5">
        <v>2009</v>
      </c>
      <c r="O5">
        <v>2010</v>
      </c>
      <c r="U5">
        <v>2010</v>
      </c>
      <c r="V5">
        <v>2009</v>
      </c>
      <c r="W5">
        <v>2008</v>
      </c>
      <c r="X5">
        <v>2007</v>
      </c>
    </row>
    <row r="7" spans="1:32" x14ac:dyDescent="0.2">
      <c r="A7" s="9" t="s">
        <v>19</v>
      </c>
      <c r="C7" s="68" t="s">
        <v>28</v>
      </c>
      <c r="D7" s="68"/>
      <c r="E7" s="61"/>
      <c r="F7" s="61"/>
      <c r="G7" s="61"/>
      <c r="H7" s="61"/>
      <c r="I7" s="65"/>
      <c r="J7" s="65"/>
      <c r="K7" s="68" t="s">
        <v>23</v>
      </c>
      <c r="L7" s="68"/>
      <c r="M7" s="61"/>
      <c r="N7" s="65"/>
      <c r="O7" s="65"/>
      <c r="P7" s="65"/>
      <c r="Q7" s="68" t="s">
        <v>27</v>
      </c>
      <c r="R7" s="68"/>
      <c r="S7" s="64" t="s">
        <v>29</v>
      </c>
      <c r="T7" s="64"/>
      <c r="U7" s="65"/>
      <c r="V7" s="64" t="s">
        <v>30</v>
      </c>
      <c r="W7" s="64"/>
      <c r="X7" s="64"/>
      <c r="Y7" s="71"/>
      <c r="Z7" s="71"/>
      <c r="AA7" s="71"/>
      <c r="AB7" s="71"/>
      <c r="AC7" s="71"/>
      <c r="AD7" s="69"/>
      <c r="AF7" s="70"/>
    </row>
    <row r="8" spans="1:32" x14ac:dyDescent="0.2">
      <c r="Q8" s="19" t="s">
        <v>31</v>
      </c>
      <c r="X8" s="1"/>
      <c r="AA8" s="1"/>
      <c r="AC8" s="1"/>
      <c r="AD8" s="70"/>
      <c r="AF8" s="70"/>
    </row>
    <row r="9" spans="1:32" x14ac:dyDescent="0.2">
      <c r="A9" s="11">
        <v>40312</v>
      </c>
      <c r="C9">
        <v>153</v>
      </c>
      <c r="D9">
        <v>93</v>
      </c>
      <c r="E9">
        <v>6</v>
      </c>
      <c r="I9" s="11">
        <v>40312</v>
      </c>
      <c r="J9" s="2"/>
      <c r="K9">
        <v>0</v>
      </c>
      <c r="L9">
        <f>SUM('Trap 1:Trap 21'!I9)</f>
        <v>0</v>
      </c>
      <c r="M9">
        <v>0</v>
      </c>
      <c r="Q9" s="20" t="e">
        <f>O9/G9</f>
        <v>#DIV/0!</v>
      </c>
      <c r="V9">
        <f>SUM(F9-N9)</f>
        <v>0</v>
      </c>
      <c r="W9">
        <f>SUM(E9-M9)</f>
        <v>6</v>
      </c>
      <c r="X9" s="6">
        <f>SUM(D9-L9)</f>
        <v>93</v>
      </c>
      <c r="AA9" s="6"/>
      <c r="AC9" s="6"/>
      <c r="AD9" s="62"/>
      <c r="AF9" s="62"/>
    </row>
    <row r="10" spans="1:32" x14ac:dyDescent="0.2">
      <c r="A10" s="11">
        <v>40313</v>
      </c>
      <c r="C10">
        <v>153</v>
      </c>
      <c r="D10">
        <v>998</v>
      </c>
      <c r="E10">
        <v>35</v>
      </c>
      <c r="I10" s="11">
        <v>40313</v>
      </c>
      <c r="J10" s="2"/>
      <c r="K10">
        <v>0</v>
      </c>
      <c r="L10">
        <f>SUM('Trap 1:Trap 21'!I10)</f>
        <v>0</v>
      </c>
      <c r="M10">
        <f>SUM('Trap 22:Trap 32'!K17)</f>
        <v>0</v>
      </c>
      <c r="Q10" s="20" t="e">
        <f t="shared" ref="Q10:Q73" si="0">O10/G10</f>
        <v>#DIV/0!</v>
      </c>
      <c r="V10">
        <f t="shared" ref="V10:V73" si="1">SUM(F10-N10)</f>
        <v>0</v>
      </c>
      <c r="W10">
        <f t="shared" ref="W10:W73" si="2">SUM(E10-M10)</f>
        <v>35</v>
      </c>
      <c r="X10" s="6">
        <f t="shared" ref="X10:X73" si="3">SUM(D10-L10)</f>
        <v>998</v>
      </c>
      <c r="AA10" s="6"/>
      <c r="AC10" s="6"/>
      <c r="AD10" s="62"/>
      <c r="AF10" s="62"/>
    </row>
    <row r="11" spans="1:32" x14ac:dyDescent="0.2">
      <c r="A11" s="11">
        <v>40314</v>
      </c>
      <c r="B11" s="2"/>
      <c r="C11">
        <v>153</v>
      </c>
      <c r="D11">
        <v>998</v>
      </c>
      <c r="E11">
        <v>39</v>
      </c>
      <c r="I11" s="11">
        <v>40314</v>
      </c>
      <c r="J11" s="2"/>
      <c r="K11">
        <v>0</v>
      </c>
      <c r="L11">
        <f>SUM('Trap 1:Trap 21'!I11)</f>
        <v>0</v>
      </c>
      <c r="M11">
        <f>SUM('Trap 22:Trap 32'!K18)</f>
        <v>0</v>
      </c>
      <c r="Q11" s="20" t="e">
        <f t="shared" si="0"/>
        <v>#DIV/0!</v>
      </c>
      <c r="V11">
        <f t="shared" si="1"/>
        <v>0</v>
      </c>
      <c r="W11">
        <f t="shared" si="2"/>
        <v>39</v>
      </c>
      <c r="X11" s="6">
        <f t="shared" si="3"/>
        <v>998</v>
      </c>
    </row>
    <row r="12" spans="1:32" x14ac:dyDescent="0.2">
      <c r="A12" s="11">
        <v>40315</v>
      </c>
      <c r="B12" s="2"/>
      <c r="C12">
        <v>153</v>
      </c>
      <c r="D12">
        <v>998</v>
      </c>
      <c r="E12">
        <v>12.66</v>
      </c>
      <c r="I12" s="11">
        <v>40315</v>
      </c>
      <c r="J12" s="2"/>
      <c r="K12">
        <v>0</v>
      </c>
      <c r="L12">
        <f>SUM('Trap 1:Trap 21'!I12)</f>
        <v>0</v>
      </c>
      <c r="M12">
        <f>SUM('Trap 22:Trap 32'!K19)</f>
        <v>0</v>
      </c>
      <c r="Q12" s="20" t="e">
        <f t="shared" si="0"/>
        <v>#DIV/0!</v>
      </c>
      <c r="V12">
        <f t="shared" si="1"/>
        <v>0</v>
      </c>
      <c r="W12">
        <f t="shared" si="2"/>
        <v>12.66</v>
      </c>
      <c r="X12" s="6">
        <f t="shared" si="3"/>
        <v>998</v>
      </c>
    </row>
    <row r="13" spans="1:32" x14ac:dyDescent="0.2">
      <c r="A13" s="11">
        <v>40316</v>
      </c>
      <c r="B13" s="2"/>
      <c r="C13">
        <v>153</v>
      </c>
      <c r="D13">
        <v>516</v>
      </c>
      <c r="E13">
        <v>12.66</v>
      </c>
      <c r="I13" s="11">
        <v>40316</v>
      </c>
      <c r="J13" s="2"/>
      <c r="K13">
        <v>0</v>
      </c>
      <c r="L13">
        <f>SUM('Trap 1:Trap 21'!I13)</f>
        <v>0</v>
      </c>
      <c r="M13">
        <f>SUM('Trap 22:Trap 32'!K20)</f>
        <v>0</v>
      </c>
      <c r="Q13" s="20" t="e">
        <f t="shared" si="0"/>
        <v>#DIV/0!</v>
      </c>
      <c r="V13">
        <f t="shared" si="1"/>
        <v>0</v>
      </c>
      <c r="W13">
        <f t="shared" si="2"/>
        <v>12.66</v>
      </c>
      <c r="X13" s="6">
        <f t="shared" si="3"/>
        <v>516</v>
      </c>
    </row>
    <row r="14" spans="1:32" x14ac:dyDescent="0.2">
      <c r="A14" s="11">
        <v>40317</v>
      </c>
      <c r="B14" s="2"/>
      <c r="C14">
        <v>125</v>
      </c>
      <c r="D14">
        <v>371</v>
      </c>
      <c r="E14">
        <v>12.66</v>
      </c>
      <c r="I14" s="11">
        <v>40317</v>
      </c>
      <c r="J14" s="2"/>
      <c r="K14">
        <v>3</v>
      </c>
      <c r="L14">
        <f>SUM('Trap 1:Trap 21'!I14)</f>
        <v>0</v>
      </c>
      <c r="M14">
        <f>SUM('Trap 22:Trap 32'!K21)</f>
        <v>0</v>
      </c>
      <c r="Q14" s="20" t="e">
        <f t="shared" si="0"/>
        <v>#DIV/0!</v>
      </c>
      <c r="V14">
        <f t="shared" si="1"/>
        <v>0</v>
      </c>
      <c r="W14">
        <f t="shared" si="2"/>
        <v>12.66</v>
      </c>
      <c r="X14" s="6">
        <f t="shared" si="3"/>
        <v>371</v>
      </c>
    </row>
    <row r="15" spans="1:32" x14ac:dyDescent="0.2">
      <c r="A15" s="11">
        <v>40318</v>
      </c>
      <c r="B15" s="2"/>
      <c r="C15">
        <v>308</v>
      </c>
      <c r="D15">
        <v>603</v>
      </c>
      <c r="E15">
        <v>3</v>
      </c>
      <c r="G15">
        <v>107.8</v>
      </c>
      <c r="I15" s="11">
        <v>40318</v>
      </c>
      <c r="J15" s="2"/>
      <c r="K15">
        <v>0</v>
      </c>
      <c r="L15">
        <f>SUM('Trap 1:Trap 21'!I15)</f>
        <v>0</v>
      </c>
      <c r="M15">
        <f>SUM('Trap 22:Trap 32'!K22)</f>
        <v>0</v>
      </c>
      <c r="O15">
        <v>0</v>
      </c>
      <c r="Q15" s="20">
        <f t="shared" si="0"/>
        <v>0</v>
      </c>
      <c r="V15">
        <f t="shared" si="1"/>
        <v>0</v>
      </c>
      <c r="W15">
        <f t="shared" si="2"/>
        <v>3</v>
      </c>
      <c r="X15" s="6">
        <f t="shared" si="3"/>
        <v>603</v>
      </c>
    </row>
    <row r="16" spans="1:32" x14ac:dyDescent="0.2">
      <c r="A16" s="11">
        <v>40319</v>
      </c>
      <c r="B16" s="2"/>
      <c r="C16">
        <v>264</v>
      </c>
      <c r="D16">
        <v>209</v>
      </c>
      <c r="E16">
        <v>4</v>
      </c>
      <c r="F16">
        <v>69</v>
      </c>
      <c r="G16">
        <v>107.8</v>
      </c>
      <c r="I16" s="11">
        <v>40319</v>
      </c>
      <c r="J16" s="2"/>
      <c r="K16">
        <v>0</v>
      </c>
      <c r="L16">
        <f>SUM('Trap 1:Trap 21'!I16)</f>
        <v>0</v>
      </c>
      <c r="M16">
        <f>SUM('Trap 22:Trap 32'!K23)</f>
        <v>0</v>
      </c>
      <c r="N16">
        <v>0</v>
      </c>
      <c r="O16">
        <v>0</v>
      </c>
      <c r="Q16" s="20">
        <f t="shared" si="0"/>
        <v>0</v>
      </c>
      <c r="V16">
        <f t="shared" si="1"/>
        <v>69</v>
      </c>
      <c r="W16">
        <f t="shared" si="2"/>
        <v>4</v>
      </c>
      <c r="X16" s="6">
        <f t="shared" si="3"/>
        <v>209</v>
      </c>
    </row>
    <row r="17" spans="1:24" x14ac:dyDescent="0.2">
      <c r="A17" s="11">
        <v>40320</v>
      </c>
      <c r="B17" s="2"/>
      <c r="C17">
        <v>184</v>
      </c>
      <c r="D17">
        <v>42</v>
      </c>
      <c r="E17">
        <v>15</v>
      </c>
      <c r="F17">
        <v>33.799999999999997</v>
      </c>
      <c r="G17">
        <v>107.8</v>
      </c>
      <c r="I17" s="11">
        <v>40320</v>
      </c>
      <c r="J17" s="2"/>
      <c r="K17">
        <v>0</v>
      </c>
      <c r="L17">
        <f>SUM('Trap 1:Trap 21'!I17)</f>
        <v>0</v>
      </c>
      <c r="M17">
        <f>SUM('Trap 22:Trap 32'!K24)</f>
        <v>0</v>
      </c>
      <c r="N17">
        <v>1.8</v>
      </c>
      <c r="O17">
        <v>0</v>
      </c>
      <c r="Q17" s="20">
        <f t="shared" si="0"/>
        <v>0</v>
      </c>
      <c r="V17">
        <f t="shared" si="1"/>
        <v>31.999999999999996</v>
      </c>
      <c r="W17">
        <f t="shared" si="2"/>
        <v>15</v>
      </c>
      <c r="X17" s="6">
        <f t="shared" si="3"/>
        <v>42</v>
      </c>
    </row>
    <row r="18" spans="1:24" x14ac:dyDescent="0.2">
      <c r="A18" s="11">
        <v>40321</v>
      </c>
      <c r="B18" s="2"/>
      <c r="C18">
        <v>155</v>
      </c>
      <c r="D18">
        <v>42</v>
      </c>
      <c r="E18">
        <v>14</v>
      </c>
      <c r="F18">
        <v>33.799999999999997</v>
      </c>
      <c r="G18">
        <v>107.8</v>
      </c>
      <c r="I18" s="11">
        <v>40321</v>
      </c>
      <c r="J18" s="2"/>
      <c r="K18">
        <v>2</v>
      </c>
      <c r="L18">
        <f>SUM('Trap 1:Trap 21'!I18)</f>
        <v>0</v>
      </c>
      <c r="M18">
        <f>SUM('Trap 22:Trap 32'!K25)</f>
        <v>0</v>
      </c>
      <c r="N18">
        <v>1.8</v>
      </c>
      <c r="O18">
        <v>0</v>
      </c>
      <c r="Q18" s="20">
        <f t="shared" si="0"/>
        <v>0</v>
      </c>
      <c r="V18">
        <f t="shared" si="1"/>
        <v>31.999999999999996</v>
      </c>
      <c r="W18">
        <f t="shared" si="2"/>
        <v>14</v>
      </c>
      <c r="X18" s="6">
        <f t="shared" si="3"/>
        <v>42</v>
      </c>
    </row>
    <row r="19" spans="1:24" x14ac:dyDescent="0.2">
      <c r="A19" s="11">
        <v>40322</v>
      </c>
      <c r="B19" s="2"/>
      <c r="C19">
        <v>155</v>
      </c>
      <c r="D19">
        <v>42</v>
      </c>
      <c r="E19">
        <v>4.5</v>
      </c>
      <c r="F19">
        <v>33.799999999999997</v>
      </c>
      <c r="G19">
        <v>107.8</v>
      </c>
      <c r="I19" s="11">
        <v>40322</v>
      </c>
      <c r="J19" s="2"/>
      <c r="K19">
        <v>0</v>
      </c>
      <c r="L19">
        <f>SUM('Trap 1:Trap 21'!I19)</f>
        <v>0</v>
      </c>
      <c r="M19">
        <f>SUM('Trap 22:Trap 32'!K26)</f>
        <v>0</v>
      </c>
      <c r="N19">
        <v>1.8</v>
      </c>
      <c r="O19">
        <v>0</v>
      </c>
      <c r="Q19" s="20">
        <f t="shared" si="0"/>
        <v>0</v>
      </c>
      <c r="V19">
        <f t="shared" si="1"/>
        <v>31.999999999999996</v>
      </c>
      <c r="W19">
        <f t="shared" si="2"/>
        <v>4.5</v>
      </c>
      <c r="X19" s="6">
        <f t="shared" si="3"/>
        <v>42</v>
      </c>
    </row>
    <row r="20" spans="1:24" x14ac:dyDescent="0.2">
      <c r="A20" s="11">
        <v>40323</v>
      </c>
      <c r="B20" s="2"/>
      <c r="C20">
        <v>155</v>
      </c>
      <c r="D20">
        <v>42</v>
      </c>
      <c r="E20">
        <v>4.5</v>
      </c>
      <c r="F20">
        <v>33.799999999999997</v>
      </c>
      <c r="G20">
        <v>223</v>
      </c>
      <c r="I20" s="11">
        <v>40323</v>
      </c>
      <c r="J20" s="2"/>
      <c r="K20">
        <v>0</v>
      </c>
      <c r="L20">
        <f>SUM('Trap 1:Trap 21'!I20)</f>
        <v>0</v>
      </c>
      <c r="M20">
        <f>SUM('Trap 22:Trap 32'!K27)</f>
        <v>0</v>
      </c>
      <c r="N20">
        <v>1.8</v>
      </c>
      <c r="O20">
        <v>1</v>
      </c>
      <c r="Q20" s="20">
        <f t="shared" si="0"/>
        <v>4.4843049327354259E-3</v>
      </c>
      <c r="V20">
        <f t="shared" si="1"/>
        <v>31.999999999999996</v>
      </c>
      <c r="W20">
        <f t="shared" si="2"/>
        <v>4.5</v>
      </c>
      <c r="X20" s="6">
        <f t="shared" si="3"/>
        <v>42</v>
      </c>
    </row>
    <row r="21" spans="1:24" x14ac:dyDescent="0.2">
      <c r="A21" s="11">
        <v>40324</v>
      </c>
      <c r="B21" s="2"/>
      <c r="C21">
        <v>155</v>
      </c>
      <c r="D21">
        <v>1686</v>
      </c>
      <c r="E21">
        <v>4.5</v>
      </c>
      <c r="F21">
        <v>33.799999999999997</v>
      </c>
      <c r="G21">
        <v>204</v>
      </c>
      <c r="I21" s="11">
        <v>40324</v>
      </c>
      <c r="J21" s="2"/>
      <c r="K21">
        <v>0</v>
      </c>
      <c r="L21">
        <f>SUM('Trap 1:Trap 21'!I21)</f>
        <v>0</v>
      </c>
      <c r="M21">
        <f>SUM('Trap 22:Trap 32'!K28)</f>
        <v>0</v>
      </c>
      <c r="N21">
        <v>1.8</v>
      </c>
      <c r="O21">
        <v>4</v>
      </c>
      <c r="Q21" s="20">
        <f t="shared" si="0"/>
        <v>1.9607843137254902E-2</v>
      </c>
      <c r="U21">
        <v>200</v>
      </c>
      <c r="V21">
        <f t="shared" si="1"/>
        <v>31.999999999999996</v>
      </c>
      <c r="W21">
        <f t="shared" si="2"/>
        <v>4.5</v>
      </c>
      <c r="X21" s="6">
        <f t="shared" si="3"/>
        <v>1686</v>
      </c>
    </row>
    <row r="22" spans="1:24" x14ac:dyDescent="0.2">
      <c r="A22" s="11">
        <v>40325</v>
      </c>
      <c r="B22" s="2"/>
      <c r="C22">
        <v>2807</v>
      </c>
      <c r="D22">
        <v>402</v>
      </c>
      <c r="E22">
        <v>4.5</v>
      </c>
      <c r="F22">
        <v>9</v>
      </c>
      <c r="G22">
        <v>375</v>
      </c>
      <c r="I22" s="11">
        <v>40325</v>
      </c>
      <c r="J22" s="2"/>
      <c r="K22">
        <v>24</v>
      </c>
      <c r="L22">
        <f>SUM('Trap 1:Trap 21'!I22)</f>
        <v>0</v>
      </c>
      <c r="M22">
        <f>SUM('Trap 22:Trap 32'!K29)</f>
        <v>0</v>
      </c>
      <c r="N22">
        <v>2</v>
      </c>
      <c r="O22">
        <v>3</v>
      </c>
      <c r="Q22" s="20">
        <f t="shared" si="0"/>
        <v>8.0000000000000002E-3</v>
      </c>
      <c r="U22">
        <v>372</v>
      </c>
      <c r="V22">
        <f t="shared" si="1"/>
        <v>7</v>
      </c>
      <c r="W22">
        <f t="shared" si="2"/>
        <v>4.5</v>
      </c>
      <c r="X22" s="6">
        <f t="shared" si="3"/>
        <v>402</v>
      </c>
    </row>
    <row r="23" spans="1:24" x14ac:dyDescent="0.2">
      <c r="A23" s="11">
        <v>40326</v>
      </c>
      <c r="B23" s="2"/>
      <c r="C23">
        <v>911</v>
      </c>
      <c r="D23">
        <v>127</v>
      </c>
      <c r="E23">
        <v>29</v>
      </c>
      <c r="F23">
        <v>11</v>
      </c>
      <c r="G23">
        <v>380</v>
      </c>
      <c r="I23" s="11">
        <v>40326</v>
      </c>
      <c r="J23" s="2"/>
      <c r="K23">
        <v>6</v>
      </c>
      <c r="L23">
        <f>SUM('Trap 1:Trap 21'!I23)</f>
        <v>0</v>
      </c>
      <c r="M23">
        <v>1</v>
      </c>
      <c r="N23">
        <v>2</v>
      </c>
      <c r="O23">
        <v>0</v>
      </c>
      <c r="Q23" s="20">
        <f t="shared" si="0"/>
        <v>0</v>
      </c>
      <c r="U23">
        <v>380</v>
      </c>
      <c r="V23">
        <f t="shared" si="1"/>
        <v>9</v>
      </c>
      <c r="W23">
        <f t="shared" si="2"/>
        <v>28</v>
      </c>
      <c r="X23" s="6">
        <f t="shared" si="3"/>
        <v>127</v>
      </c>
    </row>
    <row r="24" spans="1:24" x14ac:dyDescent="0.2">
      <c r="A24" s="11">
        <v>40327</v>
      </c>
      <c r="B24" s="2"/>
      <c r="C24">
        <v>107</v>
      </c>
      <c r="D24">
        <v>751</v>
      </c>
      <c r="E24">
        <v>54</v>
      </c>
      <c r="F24">
        <v>11</v>
      </c>
      <c r="G24">
        <v>437.25</v>
      </c>
      <c r="I24" s="11">
        <v>40327</v>
      </c>
      <c r="J24" s="2"/>
      <c r="K24">
        <v>1</v>
      </c>
      <c r="L24">
        <v>59</v>
      </c>
      <c r="M24">
        <v>1</v>
      </c>
      <c r="N24">
        <v>2</v>
      </c>
      <c r="O24">
        <v>1</v>
      </c>
      <c r="Q24" s="20">
        <f t="shared" si="0"/>
        <v>2.2870211549456832E-3</v>
      </c>
      <c r="U24">
        <v>436.25</v>
      </c>
      <c r="V24">
        <f t="shared" si="1"/>
        <v>9</v>
      </c>
      <c r="W24">
        <f t="shared" si="2"/>
        <v>53</v>
      </c>
      <c r="X24" s="6">
        <f t="shared" si="3"/>
        <v>692</v>
      </c>
    </row>
    <row r="25" spans="1:24" x14ac:dyDescent="0.2">
      <c r="A25" s="11">
        <v>40328</v>
      </c>
      <c r="B25" s="2"/>
      <c r="C25">
        <v>691</v>
      </c>
      <c r="D25">
        <v>751</v>
      </c>
      <c r="E25">
        <v>19</v>
      </c>
      <c r="F25">
        <v>23</v>
      </c>
      <c r="G25">
        <v>437.25</v>
      </c>
      <c r="I25" s="11">
        <v>40328</v>
      </c>
      <c r="J25" s="2"/>
      <c r="K25">
        <v>5</v>
      </c>
      <c r="L25">
        <v>76</v>
      </c>
      <c r="M25">
        <v>5</v>
      </c>
      <c r="N25">
        <v>4</v>
      </c>
      <c r="O25">
        <v>1</v>
      </c>
      <c r="Q25" s="20">
        <f t="shared" si="0"/>
        <v>2.2870211549456832E-3</v>
      </c>
      <c r="U25">
        <v>436.25</v>
      </c>
      <c r="V25">
        <f t="shared" si="1"/>
        <v>19</v>
      </c>
      <c r="W25">
        <f t="shared" si="2"/>
        <v>14</v>
      </c>
      <c r="X25" s="6">
        <f t="shared" si="3"/>
        <v>675</v>
      </c>
    </row>
    <row r="26" spans="1:24" x14ac:dyDescent="0.2">
      <c r="A26" s="11">
        <v>40329</v>
      </c>
      <c r="B26" s="2"/>
      <c r="C26">
        <v>691</v>
      </c>
      <c r="D26">
        <v>751</v>
      </c>
      <c r="E26">
        <v>11.66</v>
      </c>
      <c r="F26">
        <v>23</v>
      </c>
      <c r="G26">
        <v>437.25</v>
      </c>
      <c r="I26" s="11">
        <v>40329</v>
      </c>
      <c r="J26" s="2"/>
      <c r="K26">
        <v>0</v>
      </c>
      <c r="L26">
        <v>76</v>
      </c>
      <c r="M26">
        <v>6.66</v>
      </c>
      <c r="N26">
        <v>4</v>
      </c>
      <c r="O26">
        <v>1</v>
      </c>
      <c r="Q26" s="20">
        <f t="shared" si="0"/>
        <v>2.2870211549456832E-3</v>
      </c>
      <c r="U26">
        <v>436.25</v>
      </c>
      <c r="V26">
        <f t="shared" si="1"/>
        <v>19</v>
      </c>
      <c r="W26">
        <f t="shared" si="2"/>
        <v>5</v>
      </c>
      <c r="X26" s="6">
        <f t="shared" si="3"/>
        <v>675</v>
      </c>
    </row>
    <row r="27" spans="1:24" x14ac:dyDescent="0.2">
      <c r="A27" s="11">
        <v>40330</v>
      </c>
      <c r="B27" s="2"/>
      <c r="C27">
        <v>691</v>
      </c>
      <c r="D27">
        <v>1353</v>
      </c>
      <c r="E27">
        <v>11.66</v>
      </c>
      <c r="F27">
        <v>23</v>
      </c>
      <c r="G27">
        <v>437.25</v>
      </c>
      <c r="I27" s="11">
        <v>40330</v>
      </c>
      <c r="J27" s="2"/>
      <c r="K27">
        <v>0</v>
      </c>
      <c r="L27">
        <v>76</v>
      </c>
      <c r="M27">
        <v>6.66</v>
      </c>
      <c r="N27">
        <v>4</v>
      </c>
      <c r="O27">
        <v>1</v>
      </c>
      <c r="Q27" s="20">
        <f t="shared" si="0"/>
        <v>2.2870211549456832E-3</v>
      </c>
      <c r="U27">
        <v>436.25</v>
      </c>
      <c r="V27">
        <f t="shared" si="1"/>
        <v>19</v>
      </c>
      <c r="W27">
        <f t="shared" si="2"/>
        <v>5</v>
      </c>
      <c r="X27" s="6">
        <f t="shared" si="3"/>
        <v>1277</v>
      </c>
    </row>
    <row r="28" spans="1:24" x14ac:dyDescent="0.2">
      <c r="A28" s="11">
        <v>40331</v>
      </c>
      <c r="B28" s="2"/>
      <c r="C28">
        <v>1632</v>
      </c>
      <c r="D28">
        <v>139</v>
      </c>
      <c r="E28">
        <v>11.66</v>
      </c>
      <c r="F28">
        <v>25</v>
      </c>
      <c r="G28">
        <v>42</v>
      </c>
      <c r="I28" s="11">
        <v>40331</v>
      </c>
      <c r="J28" s="2"/>
      <c r="K28">
        <v>22</v>
      </c>
      <c r="L28">
        <v>19</v>
      </c>
      <c r="M28">
        <v>6.66</v>
      </c>
      <c r="N28">
        <v>1</v>
      </c>
      <c r="O28">
        <v>0</v>
      </c>
      <c r="Q28" s="20">
        <f t="shared" si="0"/>
        <v>0</v>
      </c>
      <c r="U28">
        <f>G28-O28</f>
        <v>42</v>
      </c>
      <c r="V28">
        <f t="shared" si="1"/>
        <v>24</v>
      </c>
      <c r="W28">
        <f t="shared" si="2"/>
        <v>5</v>
      </c>
      <c r="X28" s="6">
        <f t="shared" si="3"/>
        <v>120</v>
      </c>
    </row>
    <row r="29" spans="1:24" x14ac:dyDescent="0.2">
      <c r="A29" s="11">
        <v>40332</v>
      </c>
      <c r="B29" s="2"/>
      <c r="C29">
        <v>195</v>
      </c>
      <c r="D29">
        <v>450</v>
      </c>
      <c r="E29">
        <v>5</v>
      </c>
      <c r="F29">
        <v>2</v>
      </c>
      <c r="G29">
        <v>148</v>
      </c>
      <c r="I29" s="11">
        <v>40332</v>
      </c>
      <c r="J29" s="2"/>
      <c r="K29">
        <v>9</v>
      </c>
      <c r="L29">
        <v>36</v>
      </c>
      <c r="M29">
        <f>SUM('Trap 22:Trap 32'!K36)</f>
        <v>0</v>
      </c>
      <c r="N29">
        <v>0</v>
      </c>
      <c r="O29">
        <v>1</v>
      </c>
      <c r="Q29" s="20">
        <f t="shared" si="0"/>
        <v>6.7567567567567571E-3</v>
      </c>
      <c r="U29">
        <f t="shared" ref="U29:U92" si="4">G29-O29</f>
        <v>147</v>
      </c>
      <c r="V29">
        <f t="shared" si="1"/>
        <v>2</v>
      </c>
      <c r="W29">
        <f t="shared" si="2"/>
        <v>5</v>
      </c>
      <c r="X29" s="6">
        <f t="shared" si="3"/>
        <v>414</v>
      </c>
    </row>
    <row r="30" spans="1:24" x14ac:dyDescent="0.2">
      <c r="A30" s="11">
        <v>40333</v>
      </c>
      <c r="B30" s="2"/>
      <c r="C30">
        <v>384</v>
      </c>
      <c r="D30">
        <v>562</v>
      </c>
      <c r="E30">
        <v>10</v>
      </c>
      <c r="F30">
        <v>24</v>
      </c>
      <c r="I30" s="11">
        <v>40333</v>
      </c>
      <c r="J30" s="2"/>
      <c r="K30">
        <v>12</v>
      </c>
      <c r="L30">
        <v>50</v>
      </c>
      <c r="M30">
        <f>SUM('Trap 22:Trap 32'!K37)</f>
        <v>0</v>
      </c>
      <c r="N30">
        <v>1</v>
      </c>
      <c r="Q30" s="20" t="e">
        <f t="shared" si="0"/>
        <v>#DIV/0!</v>
      </c>
      <c r="U30">
        <f t="shared" si="4"/>
        <v>0</v>
      </c>
      <c r="V30">
        <f t="shared" si="1"/>
        <v>23</v>
      </c>
      <c r="W30">
        <f t="shared" si="2"/>
        <v>10</v>
      </c>
      <c r="X30" s="6">
        <f t="shared" si="3"/>
        <v>512</v>
      </c>
    </row>
    <row r="31" spans="1:24" x14ac:dyDescent="0.2">
      <c r="A31" s="11">
        <v>40334</v>
      </c>
      <c r="B31" s="2"/>
      <c r="C31">
        <v>347</v>
      </c>
      <c r="D31">
        <v>83</v>
      </c>
      <c r="E31">
        <v>9</v>
      </c>
      <c r="F31">
        <v>34</v>
      </c>
      <c r="G31">
        <v>240.3</v>
      </c>
      <c r="I31" s="11">
        <v>40334</v>
      </c>
      <c r="J31" s="2"/>
      <c r="K31">
        <v>6</v>
      </c>
      <c r="L31">
        <f>SUM('Trap 1:Trap 21'!I31)</f>
        <v>4</v>
      </c>
      <c r="M31">
        <v>5</v>
      </c>
      <c r="N31">
        <v>13</v>
      </c>
      <c r="O31">
        <v>2</v>
      </c>
      <c r="Q31" s="20">
        <f t="shared" si="0"/>
        <v>8.3229296712442769E-3</v>
      </c>
      <c r="U31">
        <f t="shared" si="4"/>
        <v>238.3</v>
      </c>
      <c r="V31">
        <f t="shared" si="1"/>
        <v>21</v>
      </c>
      <c r="W31">
        <f t="shared" si="2"/>
        <v>4</v>
      </c>
      <c r="X31" s="6">
        <f t="shared" si="3"/>
        <v>79</v>
      </c>
    </row>
    <row r="32" spans="1:24" x14ac:dyDescent="0.2">
      <c r="A32" s="11">
        <v>40335</v>
      </c>
      <c r="B32" s="2"/>
      <c r="C32">
        <v>78</v>
      </c>
      <c r="D32">
        <v>83</v>
      </c>
      <c r="E32">
        <v>5</v>
      </c>
      <c r="F32">
        <v>3.3</v>
      </c>
      <c r="G32">
        <v>240.3</v>
      </c>
      <c r="I32" s="11">
        <v>40335</v>
      </c>
      <c r="J32" s="2"/>
      <c r="K32">
        <v>4</v>
      </c>
      <c r="L32">
        <f>SUM('Trap 1:Trap 21'!I32)</f>
        <v>0</v>
      </c>
      <c r="M32">
        <f>SUM('Trap 22:Trap 32'!K39)</f>
        <v>0</v>
      </c>
      <c r="N32">
        <v>0.3</v>
      </c>
      <c r="O32">
        <v>2</v>
      </c>
      <c r="Q32" s="20">
        <f t="shared" si="0"/>
        <v>8.3229296712442769E-3</v>
      </c>
      <c r="U32">
        <f t="shared" si="4"/>
        <v>238.3</v>
      </c>
      <c r="V32">
        <f t="shared" si="1"/>
        <v>3</v>
      </c>
      <c r="W32">
        <f t="shared" si="2"/>
        <v>5</v>
      </c>
      <c r="X32" s="6">
        <f t="shared" si="3"/>
        <v>83</v>
      </c>
    </row>
    <row r="33" spans="1:24" x14ac:dyDescent="0.2">
      <c r="A33" s="11">
        <v>40336</v>
      </c>
      <c r="B33" s="2"/>
      <c r="C33">
        <v>78</v>
      </c>
      <c r="D33">
        <v>83</v>
      </c>
      <c r="E33">
        <v>20.66</v>
      </c>
      <c r="F33">
        <v>3.3</v>
      </c>
      <c r="G33">
        <v>240.3</v>
      </c>
      <c r="I33" s="11">
        <v>40336</v>
      </c>
      <c r="J33" s="2"/>
      <c r="K33">
        <v>0</v>
      </c>
      <c r="L33">
        <f>SUM('Trap 1:Trap 21'!I33)</f>
        <v>0.25</v>
      </c>
      <c r="M33">
        <v>5.66</v>
      </c>
      <c r="N33">
        <v>0.3</v>
      </c>
      <c r="O33">
        <v>2</v>
      </c>
      <c r="Q33" s="20">
        <f t="shared" si="0"/>
        <v>8.3229296712442769E-3</v>
      </c>
      <c r="U33">
        <f t="shared" si="4"/>
        <v>238.3</v>
      </c>
      <c r="V33">
        <f t="shared" si="1"/>
        <v>3</v>
      </c>
      <c r="W33">
        <f t="shared" si="2"/>
        <v>15</v>
      </c>
      <c r="X33" s="6">
        <f t="shared" si="3"/>
        <v>82.75</v>
      </c>
    </row>
    <row r="34" spans="1:24" x14ac:dyDescent="0.2">
      <c r="A34" s="11">
        <v>40337</v>
      </c>
      <c r="B34" s="2"/>
      <c r="C34">
        <v>78</v>
      </c>
      <c r="D34">
        <v>2174</v>
      </c>
      <c r="E34">
        <v>20.66</v>
      </c>
      <c r="F34">
        <v>3.3</v>
      </c>
      <c r="G34">
        <v>735</v>
      </c>
      <c r="I34" s="11">
        <v>40337</v>
      </c>
      <c r="J34" s="2"/>
      <c r="K34">
        <v>0</v>
      </c>
      <c r="L34">
        <f>SUM('Trap 1:Trap 21'!I34)</f>
        <v>0.25</v>
      </c>
      <c r="M34">
        <v>5.66</v>
      </c>
      <c r="N34">
        <v>0.3</v>
      </c>
      <c r="O34">
        <v>1</v>
      </c>
      <c r="Q34" s="20">
        <f t="shared" si="0"/>
        <v>1.3605442176870747E-3</v>
      </c>
      <c r="U34">
        <f t="shared" si="4"/>
        <v>734</v>
      </c>
      <c r="V34">
        <f t="shared" si="1"/>
        <v>3</v>
      </c>
      <c r="W34">
        <f t="shared" si="2"/>
        <v>15</v>
      </c>
      <c r="X34" s="6">
        <f t="shared" si="3"/>
        <v>2173.75</v>
      </c>
    </row>
    <row r="35" spans="1:24" x14ac:dyDescent="0.2">
      <c r="A35" s="11">
        <v>40338</v>
      </c>
      <c r="B35" s="2"/>
      <c r="C35">
        <v>351</v>
      </c>
      <c r="D35">
        <v>830</v>
      </c>
      <c r="E35">
        <v>20.66</v>
      </c>
      <c r="F35">
        <v>2</v>
      </c>
      <c r="I35" s="11">
        <v>40338</v>
      </c>
      <c r="J35" s="2"/>
      <c r="K35">
        <v>12</v>
      </c>
      <c r="L35">
        <f>SUM('Trap 1:Trap 21'!I35)</f>
        <v>0.25</v>
      </c>
      <c r="M35">
        <v>5.66</v>
      </c>
      <c r="N35">
        <v>0</v>
      </c>
      <c r="Q35" s="20" t="e">
        <f t="shared" si="0"/>
        <v>#DIV/0!</v>
      </c>
      <c r="U35">
        <f t="shared" si="4"/>
        <v>0</v>
      </c>
      <c r="V35">
        <f t="shared" si="1"/>
        <v>2</v>
      </c>
      <c r="W35">
        <f t="shared" si="2"/>
        <v>15</v>
      </c>
      <c r="X35" s="6">
        <f t="shared" si="3"/>
        <v>829.75</v>
      </c>
    </row>
    <row r="36" spans="1:24" x14ac:dyDescent="0.2">
      <c r="A36" s="11">
        <v>40339</v>
      </c>
      <c r="B36" s="2"/>
      <c r="C36">
        <v>347</v>
      </c>
      <c r="D36">
        <v>989</v>
      </c>
      <c r="E36">
        <v>13</v>
      </c>
      <c r="F36">
        <v>1</v>
      </c>
      <c r="G36">
        <v>231</v>
      </c>
      <c r="I36" s="11">
        <v>40339</v>
      </c>
      <c r="J36" s="2"/>
      <c r="K36">
        <v>5</v>
      </c>
      <c r="L36">
        <f>SUM('Trap 1:Trap 21'!I36)</f>
        <v>0.25</v>
      </c>
      <c r="M36">
        <v>3</v>
      </c>
      <c r="N36">
        <v>0</v>
      </c>
      <c r="O36">
        <v>1</v>
      </c>
      <c r="Q36" s="20">
        <f t="shared" si="0"/>
        <v>4.329004329004329E-3</v>
      </c>
      <c r="U36">
        <f t="shared" si="4"/>
        <v>230</v>
      </c>
      <c r="V36">
        <f t="shared" si="1"/>
        <v>1</v>
      </c>
      <c r="W36">
        <f t="shared" si="2"/>
        <v>10</v>
      </c>
      <c r="X36" s="6">
        <f t="shared" si="3"/>
        <v>988.75</v>
      </c>
    </row>
    <row r="37" spans="1:24" x14ac:dyDescent="0.2">
      <c r="A37" s="11">
        <v>40340</v>
      </c>
      <c r="B37" s="2"/>
      <c r="C37">
        <v>207</v>
      </c>
      <c r="D37">
        <v>700</v>
      </c>
      <c r="E37">
        <v>8</v>
      </c>
      <c r="F37">
        <v>2</v>
      </c>
      <c r="G37">
        <f>'2010 County vs. Tarsalis'!E30</f>
        <v>61</v>
      </c>
      <c r="I37" s="11">
        <v>40340</v>
      </c>
      <c r="J37" s="2"/>
      <c r="K37">
        <v>0</v>
      </c>
      <c r="L37">
        <f>SUM('Trap 1:Trap 21'!I37)</f>
        <v>0</v>
      </c>
      <c r="M37">
        <v>3</v>
      </c>
      <c r="N37">
        <v>0</v>
      </c>
      <c r="Q37" s="20">
        <f t="shared" si="0"/>
        <v>0</v>
      </c>
      <c r="U37">
        <f t="shared" si="4"/>
        <v>61</v>
      </c>
      <c r="V37">
        <f t="shared" si="1"/>
        <v>2</v>
      </c>
      <c r="W37">
        <f t="shared" si="2"/>
        <v>5</v>
      </c>
      <c r="X37" s="6">
        <f t="shared" si="3"/>
        <v>700</v>
      </c>
    </row>
    <row r="38" spans="1:24" x14ac:dyDescent="0.2">
      <c r="A38" s="11">
        <v>40341</v>
      </c>
      <c r="B38" s="2"/>
      <c r="C38">
        <v>220</v>
      </c>
      <c r="D38">
        <v>453</v>
      </c>
      <c r="E38">
        <v>7</v>
      </c>
      <c r="F38">
        <v>8</v>
      </c>
      <c r="G38">
        <f>'2010 County vs. Tarsalis'!E31</f>
        <v>628.29999999999995</v>
      </c>
      <c r="I38" s="11">
        <v>40341</v>
      </c>
      <c r="J38" s="2"/>
      <c r="K38">
        <v>6</v>
      </c>
      <c r="L38">
        <f>SUM('Trap 1:Trap 21'!I38)</f>
        <v>1</v>
      </c>
      <c r="M38">
        <f>SUM('Trap 22:Trap 32'!K45)</f>
        <v>0</v>
      </c>
      <c r="N38">
        <v>0</v>
      </c>
      <c r="Q38" s="20">
        <f t="shared" si="0"/>
        <v>0</v>
      </c>
      <c r="U38">
        <f t="shared" si="4"/>
        <v>628.29999999999995</v>
      </c>
      <c r="V38">
        <f t="shared" si="1"/>
        <v>8</v>
      </c>
      <c r="W38">
        <f t="shared" si="2"/>
        <v>7</v>
      </c>
      <c r="X38" s="6">
        <f t="shared" si="3"/>
        <v>452</v>
      </c>
    </row>
    <row r="39" spans="1:24" x14ac:dyDescent="0.2">
      <c r="A39" s="11">
        <v>40342</v>
      </c>
      <c r="B39" s="2"/>
      <c r="C39">
        <v>306</v>
      </c>
      <c r="D39">
        <v>453</v>
      </c>
      <c r="E39">
        <v>12</v>
      </c>
      <c r="F39">
        <v>53</v>
      </c>
      <c r="G39">
        <f>'2010 County vs. Tarsalis'!E32</f>
        <v>628.29999999999995</v>
      </c>
      <c r="I39" s="11">
        <v>40342</v>
      </c>
      <c r="J39" s="2"/>
      <c r="K39">
        <v>1</v>
      </c>
      <c r="L39">
        <f>SUM('Trap 1:Trap 21'!I39)</f>
        <v>1</v>
      </c>
      <c r="M39">
        <v>2</v>
      </c>
      <c r="N39">
        <v>1</v>
      </c>
      <c r="Q39" s="20">
        <f t="shared" si="0"/>
        <v>0</v>
      </c>
      <c r="U39">
        <f t="shared" si="4"/>
        <v>628.29999999999995</v>
      </c>
      <c r="V39">
        <f t="shared" si="1"/>
        <v>52</v>
      </c>
      <c r="W39">
        <f t="shared" si="2"/>
        <v>10</v>
      </c>
      <c r="X39" s="6">
        <f t="shared" si="3"/>
        <v>452</v>
      </c>
    </row>
    <row r="40" spans="1:24" x14ac:dyDescent="0.2">
      <c r="A40" s="11">
        <v>40343</v>
      </c>
      <c r="B40" s="2"/>
      <c r="C40">
        <v>306</v>
      </c>
      <c r="D40">
        <v>453</v>
      </c>
      <c r="E40">
        <v>22.33</v>
      </c>
      <c r="F40">
        <v>53</v>
      </c>
      <c r="G40">
        <f>'2010 County vs. Tarsalis'!E33</f>
        <v>628.29999999999995</v>
      </c>
      <c r="I40" s="11">
        <v>40343</v>
      </c>
      <c r="J40" s="2"/>
      <c r="K40">
        <v>0</v>
      </c>
      <c r="L40">
        <f>SUM('Trap 1:Trap 21'!I40)</f>
        <v>1.33</v>
      </c>
      <c r="M40">
        <v>1.33</v>
      </c>
      <c r="N40">
        <v>1</v>
      </c>
      <c r="Q40" s="20">
        <f t="shared" si="0"/>
        <v>0</v>
      </c>
      <c r="U40">
        <f t="shared" si="4"/>
        <v>628.29999999999995</v>
      </c>
      <c r="V40">
        <f t="shared" si="1"/>
        <v>52</v>
      </c>
      <c r="W40">
        <f t="shared" si="2"/>
        <v>21</v>
      </c>
      <c r="X40" s="6">
        <f t="shared" si="3"/>
        <v>451.67</v>
      </c>
    </row>
    <row r="41" spans="1:24" x14ac:dyDescent="0.2">
      <c r="A41" s="11">
        <v>40344</v>
      </c>
      <c r="B41" s="2"/>
      <c r="C41">
        <v>306</v>
      </c>
      <c r="D41">
        <v>2111</v>
      </c>
      <c r="E41">
        <v>22.33</v>
      </c>
      <c r="F41">
        <v>53</v>
      </c>
      <c r="G41">
        <f>'2010 County vs. Tarsalis'!E34</f>
        <v>2279</v>
      </c>
      <c r="I41" s="11">
        <v>40344</v>
      </c>
      <c r="J41" s="2"/>
      <c r="K41">
        <v>0</v>
      </c>
      <c r="L41">
        <f>SUM('Trap 1:Trap 21'!I41)</f>
        <v>1.6600000000000001</v>
      </c>
      <c r="M41">
        <v>1.33</v>
      </c>
      <c r="N41">
        <v>1</v>
      </c>
      <c r="O41">
        <v>2</v>
      </c>
      <c r="Q41" s="20">
        <f t="shared" si="0"/>
        <v>8.7757788503729707E-4</v>
      </c>
      <c r="U41">
        <f t="shared" si="4"/>
        <v>2277</v>
      </c>
      <c r="V41">
        <f t="shared" si="1"/>
        <v>52</v>
      </c>
      <c r="W41">
        <f t="shared" si="2"/>
        <v>21</v>
      </c>
      <c r="X41" s="6">
        <f t="shared" si="3"/>
        <v>2109.34</v>
      </c>
    </row>
    <row r="42" spans="1:24" x14ac:dyDescent="0.2">
      <c r="A42" s="11">
        <v>40345</v>
      </c>
      <c r="B42" s="2"/>
      <c r="C42">
        <v>533</v>
      </c>
      <c r="D42">
        <v>468</v>
      </c>
      <c r="E42">
        <v>22.33</v>
      </c>
      <c r="F42">
        <v>68</v>
      </c>
      <c r="G42">
        <f>'2010 County vs. Tarsalis'!E35</f>
        <v>1451</v>
      </c>
      <c r="I42" s="11">
        <v>40345</v>
      </c>
      <c r="J42" s="2"/>
      <c r="K42">
        <v>6</v>
      </c>
      <c r="L42">
        <f>SUM('Trap 1:Trap 21'!I42)</f>
        <v>1.6600000000000001</v>
      </c>
      <c r="M42">
        <v>1.33</v>
      </c>
      <c r="N42">
        <v>0</v>
      </c>
      <c r="Q42" s="20">
        <f t="shared" si="0"/>
        <v>0</v>
      </c>
      <c r="U42">
        <f t="shared" si="4"/>
        <v>1451</v>
      </c>
      <c r="V42">
        <f t="shared" si="1"/>
        <v>68</v>
      </c>
      <c r="W42">
        <f t="shared" si="2"/>
        <v>21</v>
      </c>
      <c r="X42" s="6">
        <f t="shared" si="3"/>
        <v>466.34</v>
      </c>
    </row>
    <row r="43" spans="1:24" x14ac:dyDescent="0.2">
      <c r="A43" s="11">
        <v>40346</v>
      </c>
      <c r="B43" s="2"/>
      <c r="C43">
        <v>272</v>
      </c>
      <c r="D43">
        <v>1449</v>
      </c>
      <c r="E43">
        <v>35</v>
      </c>
      <c r="F43">
        <v>23</v>
      </c>
      <c r="G43">
        <f>'2010 County vs. Tarsalis'!E36</f>
        <v>2720</v>
      </c>
      <c r="I43" s="11">
        <v>40346</v>
      </c>
      <c r="J43" s="2"/>
      <c r="K43">
        <v>6</v>
      </c>
      <c r="L43">
        <f>SUM('Trap 1:Trap 21'!I43)</f>
        <v>1.33</v>
      </c>
      <c r="M43">
        <v>5</v>
      </c>
      <c r="N43">
        <v>1</v>
      </c>
      <c r="Q43" s="20">
        <f t="shared" si="0"/>
        <v>0</v>
      </c>
      <c r="U43">
        <f t="shared" si="4"/>
        <v>2720</v>
      </c>
      <c r="V43">
        <f t="shared" si="1"/>
        <v>22</v>
      </c>
      <c r="W43">
        <f t="shared" si="2"/>
        <v>30</v>
      </c>
      <c r="X43" s="6">
        <f t="shared" si="3"/>
        <v>1447.67</v>
      </c>
    </row>
    <row r="44" spans="1:24" x14ac:dyDescent="0.2">
      <c r="A44" s="11">
        <v>40347</v>
      </c>
      <c r="B44" s="2"/>
      <c r="C44">
        <v>373</v>
      </c>
      <c r="D44">
        <v>2025</v>
      </c>
      <c r="E44">
        <v>76</v>
      </c>
      <c r="F44">
        <v>50</v>
      </c>
      <c r="G44">
        <f>'2010 County vs. Tarsalis'!E37</f>
        <v>1086</v>
      </c>
      <c r="I44" s="11">
        <v>40347</v>
      </c>
      <c r="J44" s="2"/>
      <c r="K44">
        <v>21</v>
      </c>
      <c r="L44">
        <f>SUM('Trap 1:Trap 21'!I44)</f>
        <v>3</v>
      </c>
      <c r="M44">
        <v>10</v>
      </c>
      <c r="N44">
        <v>1</v>
      </c>
      <c r="Q44" s="20">
        <f t="shared" si="0"/>
        <v>0</v>
      </c>
      <c r="U44">
        <f t="shared" si="4"/>
        <v>1086</v>
      </c>
      <c r="V44">
        <f t="shared" si="1"/>
        <v>49</v>
      </c>
      <c r="W44">
        <f t="shared" si="2"/>
        <v>66</v>
      </c>
      <c r="X44" s="6">
        <f t="shared" si="3"/>
        <v>2022</v>
      </c>
    </row>
    <row r="45" spans="1:24" x14ac:dyDescent="0.2">
      <c r="A45" s="11">
        <v>40348</v>
      </c>
      <c r="B45" s="2"/>
      <c r="C45">
        <v>188</v>
      </c>
      <c r="D45">
        <v>1625</v>
      </c>
      <c r="E45">
        <v>737</v>
      </c>
      <c r="F45">
        <v>32</v>
      </c>
      <c r="G45">
        <f>'2010 County vs. Tarsalis'!E38</f>
        <v>1347.2</v>
      </c>
      <c r="I45" s="11">
        <v>40348</v>
      </c>
      <c r="J45" s="2"/>
      <c r="K45">
        <v>4</v>
      </c>
      <c r="L45">
        <f>SUM('Trap 1:Trap 21'!I45)</f>
        <v>1</v>
      </c>
      <c r="M45">
        <v>6</v>
      </c>
      <c r="N45">
        <v>1</v>
      </c>
      <c r="Q45" s="20">
        <f t="shared" si="0"/>
        <v>0</v>
      </c>
      <c r="U45">
        <f t="shared" si="4"/>
        <v>1347.2</v>
      </c>
      <c r="V45">
        <f t="shared" si="1"/>
        <v>31</v>
      </c>
      <c r="W45">
        <f t="shared" si="2"/>
        <v>731</v>
      </c>
      <c r="X45" s="6">
        <f t="shared" si="3"/>
        <v>1624</v>
      </c>
    </row>
    <row r="46" spans="1:24" x14ac:dyDescent="0.2">
      <c r="A46" s="11">
        <v>40349</v>
      </c>
      <c r="B46" s="2"/>
      <c r="C46">
        <v>138</v>
      </c>
      <c r="D46">
        <v>1625</v>
      </c>
      <c r="E46">
        <v>516</v>
      </c>
      <c r="F46">
        <v>34.299999999999997</v>
      </c>
      <c r="G46">
        <f>'2010 County vs. Tarsalis'!E39</f>
        <v>1347.2</v>
      </c>
      <c r="I46" s="11">
        <v>40349</v>
      </c>
      <c r="J46" s="2"/>
      <c r="K46">
        <v>9</v>
      </c>
      <c r="L46">
        <f>SUM('Trap 1:Trap 21'!I46)</f>
        <v>1</v>
      </c>
      <c r="M46">
        <v>5</v>
      </c>
      <c r="N46">
        <v>3</v>
      </c>
      <c r="Q46" s="20">
        <f t="shared" si="0"/>
        <v>0</v>
      </c>
      <c r="U46">
        <f t="shared" si="4"/>
        <v>1347.2</v>
      </c>
      <c r="V46">
        <f t="shared" si="1"/>
        <v>31.299999999999997</v>
      </c>
      <c r="W46">
        <f t="shared" si="2"/>
        <v>511</v>
      </c>
      <c r="X46" s="6">
        <f t="shared" si="3"/>
        <v>1624</v>
      </c>
    </row>
    <row r="47" spans="1:24" x14ac:dyDescent="0.2">
      <c r="A47" s="11">
        <v>40350</v>
      </c>
      <c r="B47" s="2"/>
      <c r="C47">
        <v>138</v>
      </c>
      <c r="D47">
        <v>1625</v>
      </c>
      <c r="E47">
        <v>564.33000000000004</v>
      </c>
      <c r="F47">
        <v>34.299999999999997</v>
      </c>
      <c r="G47">
        <f>'2010 County vs. Tarsalis'!E40</f>
        <v>1347.2</v>
      </c>
      <c r="I47" s="11">
        <v>40350</v>
      </c>
      <c r="J47" s="2"/>
      <c r="K47">
        <v>0</v>
      </c>
      <c r="L47">
        <f>SUM('Trap 1:Trap 21'!I47)</f>
        <v>0</v>
      </c>
      <c r="M47">
        <v>5.66</v>
      </c>
      <c r="N47">
        <v>2.7</v>
      </c>
      <c r="Q47" s="20">
        <f t="shared" si="0"/>
        <v>0</v>
      </c>
      <c r="U47">
        <f t="shared" si="4"/>
        <v>1347.2</v>
      </c>
      <c r="V47">
        <f t="shared" si="1"/>
        <v>31.599999999999998</v>
      </c>
      <c r="W47">
        <f t="shared" si="2"/>
        <v>558.67000000000007</v>
      </c>
      <c r="X47" s="6">
        <f t="shared" si="3"/>
        <v>1625</v>
      </c>
    </row>
    <row r="48" spans="1:24" x14ac:dyDescent="0.2">
      <c r="A48" s="11">
        <v>40351</v>
      </c>
      <c r="B48" s="2"/>
      <c r="C48">
        <v>138</v>
      </c>
      <c r="D48">
        <v>6220</v>
      </c>
      <c r="E48">
        <v>564.33000000000004</v>
      </c>
      <c r="F48">
        <v>34.299999999999997</v>
      </c>
      <c r="G48">
        <f>'2010 County vs. Tarsalis'!E41</f>
        <v>909</v>
      </c>
      <c r="I48" s="11">
        <v>40351</v>
      </c>
      <c r="J48" s="2"/>
      <c r="K48">
        <v>0</v>
      </c>
      <c r="L48">
        <f>SUM('Trap 1:Trap 21'!I48)</f>
        <v>0</v>
      </c>
      <c r="M48">
        <v>5.66</v>
      </c>
      <c r="N48">
        <v>2.7</v>
      </c>
      <c r="Q48" s="20">
        <f t="shared" si="0"/>
        <v>0</v>
      </c>
      <c r="U48">
        <f t="shared" si="4"/>
        <v>909</v>
      </c>
      <c r="V48">
        <f t="shared" si="1"/>
        <v>31.599999999999998</v>
      </c>
      <c r="W48">
        <f t="shared" si="2"/>
        <v>558.67000000000007</v>
      </c>
      <c r="X48" s="6">
        <f t="shared" si="3"/>
        <v>6220</v>
      </c>
    </row>
    <row r="49" spans="1:24" x14ac:dyDescent="0.2">
      <c r="A49" s="11">
        <v>40352</v>
      </c>
      <c r="B49" s="2"/>
      <c r="C49">
        <v>506</v>
      </c>
      <c r="D49">
        <v>2215</v>
      </c>
      <c r="E49">
        <v>564.33000000000004</v>
      </c>
      <c r="F49">
        <v>56</v>
      </c>
      <c r="G49">
        <f>'2010 County vs. Tarsalis'!E42</f>
        <v>1587</v>
      </c>
      <c r="I49" s="11">
        <v>40352</v>
      </c>
      <c r="J49" s="2"/>
      <c r="K49">
        <v>25</v>
      </c>
      <c r="L49">
        <f>SUM('Trap 1:Trap 21'!I49)</f>
        <v>0</v>
      </c>
      <c r="M49">
        <v>5.66</v>
      </c>
      <c r="N49">
        <v>3</v>
      </c>
      <c r="Q49" s="20">
        <f t="shared" si="0"/>
        <v>0</v>
      </c>
      <c r="U49">
        <f t="shared" si="4"/>
        <v>1587</v>
      </c>
      <c r="V49">
        <f t="shared" si="1"/>
        <v>53</v>
      </c>
      <c r="W49">
        <f t="shared" si="2"/>
        <v>558.67000000000007</v>
      </c>
      <c r="X49" s="6">
        <f t="shared" si="3"/>
        <v>2215</v>
      </c>
    </row>
    <row r="50" spans="1:24" x14ac:dyDescent="0.2">
      <c r="A50" s="11">
        <v>40353</v>
      </c>
      <c r="B50" s="2"/>
      <c r="C50">
        <v>222</v>
      </c>
      <c r="D50">
        <v>4257</v>
      </c>
      <c r="E50">
        <v>5191</v>
      </c>
      <c r="F50">
        <v>97</v>
      </c>
      <c r="G50">
        <f>'2010 County vs. Tarsalis'!E43</f>
        <v>874</v>
      </c>
      <c r="I50" s="11">
        <v>40353</v>
      </c>
      <c r="J50" s="2"/>
      <c r="K50">
        <v>5</v>
      </c>
      <c r="L50">
        <f>SUM('Trap 1:Trap 21'!I50)</f>
        <v>2</v>
      </c>
      <c r="M50">
        <v>27</v>
      </c>
      <c r="N50">
        <v>5</v>
      </c>
      <c r="Q50" s="20">
        <f t="shared" si="0"/>
        <v>0</v>
      </c>
      <c r="U50">
        <f t="shared" si="4"/>
        <v>874</v>
      </c>
      <c r="V50">
        <f t="shared" si="1"/>
        <v>92</v>
      </c>
      <c r="W50">
        <f t="shared" si="2"/>
        <v>5164</v>
      </c>
      <c r="X50" s="6">
        <f t="shared" si="3"/>
        <v>4255</v>
      </c>
    </row>
    <row r="51" spans="1:24" x14ac:dyDescent="0.2">
      <c r="A51" s="11">
        <v>40354</v>
      </c>
      <c r="B51" s="2"/>
      <c r="C51">
        <v>303</v>
      </c>
      <c r="D51">
        <v>1252</v>
      </c>
      <c r="E51">
        <v>1485</v>
      </c>
      <c r="F51">
        <v>83</v>
      </c>
      <c r="G51">
        <f>'2010 County vs. Tarsalis'!E44</f>
        <v>958</v>
      </c>
      <c r="I51" s="11">
        <v>40354</v>
      </c>
      <c r="J51" s="2"/>
      <c r="K51">
        <v>3</v>
      </c>
      <c r="L51">
        <f>SUM('Trap 1:Trap 21'!I51)</f>
        <v>1</v>
      </c>
      <c r="M51">
        <v>8</v>
      </c>
      <c r="N51">
        <v>6</v>
      </c>
      <c r="Q51" s="20">
        <f t="shared" si="0"/>
        <v>0</v>
      </c>
      <c r="U51">
        <f t="shared" si="4"/>
        <v>958</v>
      </c>
      <c r="V51">
        <f t="shared" si="1"/>
        <v>77</v>
      </c>
      <c r="W51">
        <f t="shared" si="2"/>
        <v>1477</v>
      </c>
      <c r="X51" s="6">
        <f t="shared" si="3"/>
        <v>1251</v>
      </c>
    </row>
    <row r="52" spans="1:24" x14ac:dyDescent="0.2">
      <c r="A52" s="11">
        <v>40355</v>
      </c>
      <c r="B52" s="2"/>
      <c r="C52">
        <v>437</v>
      </c>
      <c r="D52">
        <v>999</v>
      </c>
      <c r="E52">
        <v>3940</v>
      </c>
      <c r="F52">
        <v>71</v>
      </c>
      <c r="G52">
        <f>'2010 County vs. Tarsalis'!E45</f>
        <v>740.2</v>
      </c>
      <c r="I52" s="11">
        <v>40355</v>
      </c>
      <c r="J52" s="2"/>
      <c r="K52">
        <v>4</v>
      </c>
      <c r="L52">
        <f>SUM('Trap 1:Trap 21'!I52)</f>
        <v>1</v>
      </c>
      <c r="M52">
        <v>17</v>
      </c>
      <c r="N52">
        <v>5</v>
      </c>
      <c r="Q52" s="20">
        <f t="shared" si="0"/>
        <v>0</v>
      </c>
      <c r="U52">
        <f t="shared" si="4"/>
        <v>740.2</v>
      </c>
      <c r="V52">
        <f t="shared" si="1"/>
        <v>66</v>
      </c>
      <c r="W52">
        <f t="shared" si="2"/>
        <v>3923</v>
      </c>
      <c r="X52" s="6">
        <f t="shared" si="3"/>
        <v>998</v>
      </c>
    </row>
    <row r="53" spans="1:24" x14ac:dyDescent="0.2">
      <c r="A53" s="11">
        <v>40356</v>
      </c>
      <c r="B53" s="2"/>
      <c r="C53">
        <v>753</v>
      </c>
      <c r="D53">
        <v>999</v>
      </c>
      <c r="E53">
        <v>1378</v>
      </c>
      <c r="F53">
        <v>178</v>
      </c>
      <c r="G53">
        <f>'2010 County vs. Tarsalis'!E46</f>
        <v>740.2</v>
      </c>
      <c r="I53" s="11">
        <v>40356</v>
      </c>
      <c r="J53" s="2"/>
      <c r="K53">
        <v>29</v>
      </c>
      <c r="L53">
        <v>109</v>
      </c>
      <c r="M53">
        <v>16</v>
      </c>
      <c r="N53">
        <v>7</v>
      </c>
      <c r="Q53" s="20">
        <f t="shared" si="0"/>
        <v>0</v>
      </c>
      <c r="U53">
        <f t="shared" si="4"/>
        <v>740.2</v>
      </c>
      <c r="V53">
        <f t="shared" si="1"/>
        <v>171</v>
      </c>
      <c r="W53">
        <f t="shared" si="2"/>
        <v>1362</v>
      </c>
      <c r="X53" s="6">
        <f t="shared" si="3"/>
        <v>890</v>
      </c>
    </row>
    <row r="54" spans="1:24" x14ac:dyDescent="0.2">
      <c r="A54" s="11">
        <v>40357</v>
      </c>
      <c r="B54" s="2"/>
      <c r="C54">
        <v>753</v>
      </c>
      <c r="D54">
        <v>999</v>
      </c>
      <c r="E54">
        <v>602.33000000000004</v>
      </c>
      <c r="F54">
        <v>178</v>
      </c>
      <c r="G54">
        <f>'2010 County vs. Tarsalis'!E47</f>
        <v>740.2</v>
      </c>
      <c r="I54" s="11">
        <v>40357</v>
      </c>
      <c r="J54" s="2"/>
      <c r="K54">
        <v>0</v>
      </c>
      <c r="L54">
        <v>109</v>
      </c>
      <c r="M54">
        <v>7.33</v>
      </c>
      <c r="N54">
        <v>4</v>
      </c>
      <c r="Q54" s="20">
        <f t="shared" si="0"/>
        <v>0</v>
      </c>
      <c r="U54">
        <f t="shared" si="4"/>
        <v>740.2</v>
      </c>
      <c r="V54">
        <f t="shared" si="1"/>
        <v>174</v>
      </c>
      <c r="W54">
        <f t="shared" si="2"/>
        <v>595</v>
      </c>
      <c r="X54" s="6">
        <f t="shared" si="3"/>
        <v>890</v>
      </c>
    </row>
    <row r="55" spans="1:24" x14ac:dyDescent="0.2">
      <c r="A55" s="11">
        <v>40358</v>
      </c>
      <c r="B55" s="2"/>
      <c r="C55">
        <v>753</v>
      </c>
      <c r="D55">
        <v>1907</v>
      </c>
      <c r="E55">
        <v>602.33000000000004</v>
      </c>
      <c r="F55">
        <v>178</v>
      </c>
      <c r="G55">
        <f>'2010 County vs. Tarsalis'!E48</f>
        <v>397</v>
      </c>
      <c r="I55" s="11">
        <v>40358</v>
      </c>
      <c r="J55" s="2"/>
      <c r="K55">
        <v>0</v>
      </c>
      <c r="L55">
        <v>109</v>
      </c>
      <c r="M55">
        <v>7.33</v>
      </c>
      <c r="N55">
        <v>4</v>
      </c>
      <c r="O55">
        <v>3</v>
      </c>
      <c r="Q55" s="20">
        <f t="shared" si="0"/>
        <v>7.556675062972292E-3</v>
      </c>
      <c r="U55">
        <f t="shared" si="4"/>
        <v>394</v>
      </c>
      <c r="V55">
        <f t="shared" si="1"/>
        <v>174</v>
      </c>
      <c r="W55">
        <f t="shared" si="2"/>
        <v>595</v>
      </c>
      <c r="X55" s="6">
        <f t="shared" si="3"/>
        <v>1798</v>
      </c>
    </row>
    <row r="56" spans="1:24" x14ac:dyDescent="0.2">
      <c r="A56" s="11">
        <v>40359</v>
      </c>
      <c r="B56" s="2"/>
      <c r="C56">
        <v>781</v>
      </c>
      <c r="D56">
        <v>1083</v>
      </c>
      <c r="E56">
        <v>602.33000000000004</v>
      </c>
      <c r="F56">
        <v>219</v>
      </c>
      <c r="G56">
        <v>554</v>
      </c>
      <c r="I56" s="11">
        <v>40359</v>
      </c>
      <c r="J56" s="2"/>
      <c r="K56">
        <v>12</v>
      </c>
      <c r="L56">
        <v>119</v>
      </c>
      <c r="M56">
        <v>7.33</v>
      </c>
      <c r="N56">
        <v>4</v>
      </c>
      <c r="O56">
        <v>15</v>
      </c>
      <c r="Q56" s="20">
        <f t="shared" si="0"/>
        <v>2.7075812274368231E-2</v>
      </c>
      <c r="U56">
        <f t="shared" si="4"/>
        <v>539</v>
      </c>
      <c r="V56">
        <f t="shared" si="1"/>
        <v>215</v>
      </c>
      <c r="W56">
        <f t="shared" si="2"/>
        <v>595</v>
      </c>
      <c r="X56" s="6">
        <f t="shared" si="3"/>
        <v>964</v>
      </c>
    </row>
    <row r="57" spans="1:24" x14ac:dyDescent="0.2">
      <c r="A57" s="11">
        <v>40360</v>
      </c>
      <c r="B57" s="2"/>
      <c r="C57">
        <v>781</v>
      </c>
      <c r="D57">
        <v>1083</v>
      </c>
      <c r="E57">
        <v>5409</v>
      </c>
      <c r="F57">
        <v>395</v>
      </c>
      <c r="G57">
        <f>'2010 County vs. Tarsalis'!E50</f>
        <v>1770</v>
      </c>
      <c r="I57" s="11">
        <v>40360</v>
      </c>
      <c r="J57" s="2"/>
      <c r="K57">
        <v>0</v>
      </c>
      <c r="L57">
        <v>208</v>
      </c>
      <c r="M57">
        <v>47</v>
      </c>
      <c r="N57">
        <v>5</v>
      </c>
      <c r="Q57" s="20">
        <f t="shared" si="0"/>
        <v>0</v>
      </c>
      <c r="U57">
        <f t="shared" si="4"/>
        <v>1770</v>
      </c>
      <c r="V57">
        <f t="shared" si="1"/>
        <v>390</v>
      </c>
      <c r="W57">
        <f t="shared" si="2"/>
        <v>5362</v>
      </c>
      <c r="X57" s="6">
        <f t="shared" si="3"/>
        <v>875</v>
      </c>
    </row>
    <row r="58" spans="1:24" x14ac:dyDescent="0.2">
      <c r="A58" s="11">
        <v>40361</v>
      </c>
      <c r="B58" s="2"/>
      <c r="C58">
        <v>706</v>
      </c>
      <c r="D58">
        <v>2452</v>
      </c>
      <c r="E58">
        <v>2353</v>
      </c>
      <c r="F58">
        <v>523.29999999999995</v>
      </c>
      <c r="G58">
        <f>'2010 County vs. Tarsalis'!E51</f>
        <v>1531</v>
      </c>
      <c r="I58" s="11">
        <v>40361</v>
      </c>
      <c r="J58" s="2"/>
      <c r="K58">
        <v>13</v>
      </c>
      <c r="L58">
        <v>208</v>
      </c>
      <c r="M58">
        <v>24</v>
      </c>
      <c r="N58">
        <v>0</v>
      </c>
      <c r="Q58" s="20">
        <f t="shared" si="0"/>
        <v>0</v>
      </c>
      <c r="U58">
        <f t="shared" si="4"/>
        <v>1531</v>
      </c>
      <c r="V58">
        <f t="shared" si="1"/>
        <v>523.29999999999995</v>
      </c>
      <c r="W58">
        <f t="shared" si="2"/>
        <v>2329</v>
      </c>
      <c r="X58" s="6">
        <f t="shared" si="3"/>
        <v>2244</v>
      </c>
    </row>
    <row r="59" spans="1:24" x14ac:dyDescent="0.2">
      <c r="A59" s="11">
        <v>40362</v>
      </c>
      <c r="B59" s="2"/>
      <c r="C59">
        <v>139</v>
      </c>
      <c r="D59">
        <v>745</v>
      </c>
      <c r="E59">
        <v>2171</v>
      </c>
      <c r="F59">
        <v>523.29999999999995</v>
      </c>
      <c r="G59">
        <f>'2010 County vs. Tarsalis'!E52</f>
        <v>1357</v>
      </c>
      <c r="I59" s="11">
        <v>40362</v>
      </c>
      <c r="J59" s="2"/>
      <c r="K59">
        <v>4</v>
      </c>
      <c r="L59">
        <v>184</v>
      </c>
      <c r="M59">
        <v>15</v>
      </c>
      <c r="N59">
        <v>4</v>
      </c>
      <c r="Q59" s="20">
        <f t="shared" si="0"/>
        <v>0</v>
      </c>
      <c r="U59">
        <f t="shared" si="4"/>
        <v>1357</v>
      </c>
      <c r="V59">
        <f t="shared" si="1"/>
        <v>519.29999999999995</v>
      </c>
      <c r="W59">
        <f t="shared" si="2"/>
        <v>2156</v>
      </c>
      <c r="X59" s="6">
        <f t="shared" si="3"/>
        <v>561</v>
      </c>
    </row>
    <row r="60" spans="1:24" x14ac:dyDescent="0.2">
      <c r="A60" s="11">
        <v>40363</v>
      </c>
      <c r="B60" s="2"/>
      <c r="C60">
        <v>595</v>
      </c>
      <c r="D60">
        <v>745</v>
      </c>
      <c r="E60">
        <v>2316.5</v>
      </c>
      <c r="F60">
        <v>523.29999999999995</v>
      </c>
      <c r="G60">
        <f>'2010 County vs. Tarsalis'!E53</f>
        <v>1357</v>
      </c>
      <c r="I60" s="11">
        <v>40363</v>
      </c>
      <c r="J60" s="2"/>
      <c r="K60">
        <v>6</v>
      </c>
      <c r="L60">
        <v>184</v>
      </c>
      <c r="M60">
        <v>15</v>
      </c>
      <c r="N60">
        <v>4</v>
      </c>
      <c r="Q60" s="20">
        <f t="shared" si="0"/>
        <v>0</v>
      </c>
      <c r="U60">
        <f t="shared" si="4"/>
        <v>1357</v>
      </c>
      <c r="V60">
        <f t="shared" si="1"/>
        <v>519.29999999999995</v>
      </c>
      <c r="W60">
        <f t="shared" si="2"/>
        <v>2301.5</v>
      </c>
      <c r="X60" s="6">
        <f t="shared" si="3"/>
        <v>561</v>
      </c>
    </row>
    <row r="61" spans="1:24" x14ac:dyDescent="0.2">
      <c r="A61" s="11">
        <v>40364</v>
      </c>
      <c r="B61" s="2"/>
      <c r="C61">
        <v>595</v>
      </c>
      <c r="D61">
        <v>745</v>
      </c>
      <c r="E61">
        <v>2316.5</v>
      </c>
      <c r="F61">
        <v>523.29999999999995</v>
      </c>
      <c r="G61">
        <f>'2010 County vs. Tarsalis'!E54</f>
        <v>1357</v>
      </c>
      <c r="I61" s="11">
        <v>40364</v>
      </c>
      <c r="J61" s="2"/>
      <c r="K61">
        <v>0</v>
      </c>
      <c r="L61">
        <v>184</v>
      </c>
      <c r="M61">
        <v>15</v>
      </c>
      <c r="N61">
        <v>4</v>
      </c>
      <c r="Q61" s="20">
        <f t="shared" si="0"/>
        <v>0</v>
      </c>
      <c r="U61">
        <f t="shared" si="4"/>
        <v>1357</v>
      </c>
      <c r="V61">
        <f t="shared" si="1"/>
        <v>519.29999999999995</v>
      </c>
      <c r="W61">
        <f t="shared" si="2"/>
        <v>2301.5</v>
      </c>
      <c r="X61" s="6">
        <f t="shared" si="3"/>
        <v>561</v>
      </c>
    </row>
    <row r="62" spans="1:24" x14ac:dyDescent="0.2">
      <c r="A62" s="11">
        <v>40365</v>
      </c>
      <c r="B62" s="2"/>
      <c r="C62">
        <v>595</v>
      </c>
      <c r="D62">
        <v>2630</v>
      </c>
      <c r="E62">
        <v>2316.5</v>
      </c>
      <c r="F62">
        <v>523.29999999999995</v>
      </c>
      <c r="G62">
        <f>'2010 County vs. Tarsalis'!E55</f>
        <v>1357</v>
      </c>
      <c r="I62" s="11">
        <v>40365</v>
      </c>
      <c r="J62" s="2"/>
      <c r="K62">
        <v>0</v>
      </c>
      <c r="L62">
        <v>269</v>
      </c>
      <c r="M62">
        <v>15</v>
      </c>
      <c r="N62">
        <v>4</v>
      </c>
      <c r="Q62" s="20">
        <f t="shared" si="0"/>
        <v>0</v>
      </c>
      <c r="U62">
        <f t="shared" si="4"/>
        <v>1357</v>
      </c>
      <c r="V62">
        <f t="shared" si="1"/>
        <v>519.29999999999995</v>
      </c>
      <c r="W62">
        <f t="shared" si="2"/>
        <v>2301.5</v>
      </c>
      <c r="X62" s="6">
        <f t="shared" si="3"/>
        <v>2361</v>
      </c>
    </row>
    <row r="63" spans="1:24" x14ac:dyDescent="0.2">
      <c r="A63" s="11">
        <v>40366</v>
      </c>
      <c r="B63" s="2"/>
      <c r="C63">
        <v>494</v>
      </c>
      <c r="D63">
        <v>569</v>
      </c>
      <c r="E63">
        <v>2316.5</v>
      </c>
      <c r="F63">
        <v>472</v>
      </c>
      <c r="G63">
        <f>'2010 County vs. Tarsalis'!E56</f>
        <v>748</v>
      </c>
      <c r="I63" s="11">
        <v>40366</v>
      </c>
      <c r="J63" s="2"/>
      <c r="K63">
        <v>31</v>
      </c>
      <c r="L63">
        <v>133</v>
      </c>
      <c r="M63">
        <v>15</v>
      </c>
      <c r="N63">
        <v>2</v>
      </c>
      <c r="Q63" s="20">
        <f t="shared" si="0"/>
        <v>0</v>
      </c>
      <c r="U63">
        <f t="shared" si="4"/>
        <v>748</v>
      </c>
      <c r="V63">
        <f t="shared" si="1"/>
        <v>470</v>
      </c>
      <c r="W63">
        <f t="shared" si="2"/>
        <v>2301.5</v>
      </c>
      <c r="X63" s="6">
        <f t="shared" si="3"/>
        <v>436</v>
      </c>
    </row>
    <row r="64" spans="1:24" x14ac:dyDescent="0.2">
      <c r="A64" s="11">
        <v>40367</v>
      </c>
      <c r="B64" s="2"/>
      <c r="C64">
        <v>433</v>
      </c>
      <c r="D64">
        <v>590</v>
      </c>
      <c r="E64">
        <v>1409</v>
      </c>
      <c r="F64">
        <v>182</v>
      </c>
      <c r="G64">
        <f>'2010 County vs. Tarsalis'!E57</f>
        <v>679</v>
      </c>
      <c r="I64" s="11">
        <v>40367</v>
      </c>
      <c r="J64" s="2"/>
      <c r="K64">
        <v>11</v>
      </c>
      <c r="L64">
        <v>420</v>
      </c>
      <c r="M64">
        <v>108</v>
      </c>
      <c r="N64">
        <v>2</v>
      </c>
      <c r="O64">
        <v>40</v>
      </c>
      <c r="Q64" s="20">
        <f t="shared" si="0"/>
        <v>5.8910162002945507E-2</v>
      </c>
      <c r="U64">
        <f t="shared" si="4"/>
        <v>639</v>
      </c>
      <c r="V64">
        <f t="shared" si="1"/>
        <v>180</v>
      </c>
      <c r="W64">
        <f t="shared" si="2"/>
        <v>1301</v>
      </c>
      <c r="X64" s="6">
        <f t="shared" si="3"/>
        <v>170</v>
      </c>
    </row>
    <row r="65" spans="1:24" x14ac:dyDescent="0.2">
      <c r="A65" s="11">
        <v>40368</v>
      </c>
      <c r="B65" s="2"/>
      <c r="C65">
        <v>212</v>
      </c>
      <c r="D65">
        <v>1408</v>
      </c>
      <c r="E65">
        <v>1143</v>
      </c>
      <c r="F65">
        <v>350</v>
      </c>
      <c r="G65">
        <f>'2010 County vs. Tarsalis'!E58</f>
        <v>668</v>
      </c>
      <c r="I65" s="11">
        <v>40368</v>
      </c>
      <c r="J65" s="2"/>
      <c r="K65">
        <v>22</v>
      </c>
      <c r="L65">
        <v>429</v>
      </c>
      <c r="M65">
        <v>35</v>
      </c>
      <c r="N65">
        <v>7</v>
      </c>
      <c r="Q65" s="20">
        <f t="shared" si="0"/>
        <v>0</v>
      </c>
      <c r="U65">
        <f t="shared" si="4"/>
        <v>668</v>
      </c>
      <c r="V65">
        <f t="shared" si="1"/>
        <v>343</v>
      </c>
      <c r="W65">
        <f t="shared" si="2"/>
        <v>1108</v>
      </c>
      <c r="X65" s="6">
        <f t="shared" si="3"/>
        <v>979</v>
      </c>
    </row>
    <row r="66" spans="1:24" x14ac:dyDescent="0.2">
      <c r="A66" s="11">
        <v>40369</v>
      </c>
      <c r="B66" s="2"/>
      <c r="C66">
        <v>175</v>
      </c>
      <c r="D66">
        <v>698</v>
      </c>
      <c r="E66">
        <v>632</v>
      </c>
      <c r="F66">
        <v>320</v>
      </c>
      <c r="G66">
        <f>'2010 County vs. Tarsalis'!E59</f>
        <v>578</v>
      </c>
      <c r="I66" s="11">
        <v>40369</v>
      </c>
      <c r="J66" s="2"/>
      <c r="K66">
        <v>11</v>
      </c>
      <c r="L66">
        <v>278</v>
      </c>
      <c r="M66">
        <v>18</v>
      </c>
      <c r="N66">
        <v>6</v>
      </c>
      <c r="Q66" s="20">
        <f t="shared" si="0"/>
        <v>0</v>
      </c>
      <c r="U66">
        <f t="shared" si="4"/>
        <v>578</v>
      </c>
      <c r="V66">
        <f t="shared" si="1"/>
        <v>314</v>
      </c>
      <c r="W66">
        <f t="shared" si="2"/>
        <v>614</v>
      </c>
      <c r="X66" s="6">
        <f t="shared" si="3"/>
        <v>420</v>
      </c>
    </row>
    <row r="67" spans="1:24" x14ac:dyDescent="0.2">
      <c r="A67" s="11">
        <v>40370</v>
      </c>
      <c r="B67" s="2"/>
      <c r="C67">
        <v>144</v>
      </c>
      <c r="D67">
        <v>698</v>
      </c>
      <c r="E67">
        <v>654</v>
      </c>
      <c r="F67">
        <v>207.3</v>
      </c>
      <c r="G67">
        <f>'2010 County vs. Tarsalis'!E60</f>
        <v>578</v>
      </c>
      <c r="I67" s="11">
        <v>40370</v>
      </c>
      <c r="J67" s="2"/>
      <c r="K67">
        <v>6</v>
      </c>
      <c r="L67">
        <v>247</v>
      </c>
      <c r="M67">
        <v>21</v>
      </c>
      <c r="N67">
        <v>3.3</v>
      </c>
      <c r="Q67" s="20">
        <f t="shared" si="0"/>
        <v>0</v>
      </c>
      <c r="U67">
        <f t="shared" si="4"/>
        <v>578</v>
      </c>
      <c r="V67">
        <f t="shared" si="1"/>
        <v>204</v>
      </c>
      <c r="W67">
        <f t="shared" si="2"/>
        <v>633</v>
      </c>
      <c r="X67" s="6">
        <f t="shared" si="3"/>
        <v>451</v>
      </c>
    </row>
    <row r="68" spans="1:24" x14ac:dyDescent="0.2">
      <c r="A68" s="11">
        <v>40371</v>
      </c>
      <c r="B68" s="2"/>
      <c r="C68">
        <v>144</v>
      </c>
      <c r="D68">
        <v>698</v>
      </c>
      <c r="E68">
        <v>999.66</v>
      </c>
      <c r="F68">
        <v>207.3</v>
      </c>
      <c r="G68">
        <f>'2010 County vs. Tarsalis'!E61</f>
        <v>578</v>
      </c>
      <c r="I68" s="11">
        <v>40371</v>
      </c>
      <c r="J68" s="2"/>
      <c r="K68">
        <v>0</v>
      </c>
      <c r="L68">
        <v>247</v>
      </c>
      <c r="M68">
        <v>64.66</v>
      </c>
      <c r="N68">
        <v>3.3</v>
      </c>
      <c r="Q68" s="20">
        <f t="shared" si="0"/>
        <v>0</v>
      </c>
      <c r="U68">
        <f t="shared" si="4"/>
        <v>578</v>
      </c>
      <c r="V68">
        <f t="shared" si="1"/>
        <v>204</v>
      </c>
      <c r="W68">
        <f t="shared" si="2"/>
        <v>935</v>
      </c>
      <c r="X68" s="6">
        <f t="shared" si="3"/>
        <v>451</v>
      </c>
    </row>
    <row r="69" spans="1:24" x14ac:dyDescent="0.2">
      <c r="A69" s="11">
        <v>40372</v>
      </c>
      <c r="B69" s="2"/>
      <c r="C69">
        <v>144</v>
      </c>
      <c r="D69">
        <v>1418</v>
      </c>
      <c r="E69">
        <v>999.66</v>
      </c>
      <c r="F69">
        <v>207.3</v>
      </c>
      <c r="G69">
        <f>'2010 County vs. Tarsalis'!E62</f>
        <v>552</v>
      </c>
      <c r="I69" s="11">
        <v>40372</v>
      </c>
      <c r="J69" s="2"/>
      <c r="K69">
        <v>0</v>
      </c>
      <c r="L69">
        <v>247</v>
      </c>
      <c r="M69">
        <v>64.66</v>
      </c>
      <c r="N69">
        <v>3.3</v>
      </c>
      <c r="Q69" s="20">
        <f t="shared" si="0"/>
        <v>0</v>
      </c>
      <c r="U69">
        <f t="shared" si="4"/>
        <v>552</v>
      </c>
      <c r="V69">
        <f t="shared" si="1"/>
        <v>204</v>
      </c>
      <c r="W69">
        <f t="shared" si="2"/>
        <v>935</v>
      </c>
      <c r="X69" s="6">
        <f t="shared" si="3"/>
        <v>1171</v>
      </c>
    </row>
    <row r="70" spans="1:24" x14ac:dyDescent="0.2">
      <c r="A70" s="11">
        <v>40373</v>
      </c>
      <c r="B70" s="2"/>
      <c r="C70">
        <v>175</v>
      </c>
      <c r="D70">
        <v>348</v>
      </c>
      <c r="E70">
        <v>999.66</v>
      </c>
      <c r="F70">
        <v>117</v>
      </c>
      <c r="G70">
        <f>'2010 County vs. Tarsalis'!E63</f>
        <v>344</v>
      </c>
      <c r="I70" s="11">
        <v>40373</v>
      </c>
      <c r="J70" s="2"/>
      <c r="K70">
        <v>20</v>
      </c>
      <c r="L70">
        <v>194</v>
      </c>
      <c r="M70">
        <v>64.66</v>
      </c>
      <c r="N70">
        <v>10</v>
      </c>
      <c r="O70">
        <v>114</v>
      </c>
      <c r="Q70" s="20">
        <f t="shared" si="0"/>
        <v>0.33139534883720928</v>
      </c>
      <c r="U70">
        <f t="shared" si="4"/>
        <v>230</v>
      </c>
      <c r="V70">
        <f t="shared" si="1"/>
        <v>107</v>
      </c>
      <c r="W70">
        <f t="shared" si="2"/>
        <v>935</v>
      </c>
      <c r="X70" s="6">
        <f t="shared" si="3"/>
        <v>154</v>
      </c>
    </row>
    <row r="71" spans="1:24" x14ac:dyDescent="0.2">
      <c r="A71" s="11">
        <v>40374</v>
      </c>
      <c r="B71" s="2"/>
      <c r="C71">
        <v>93</v>
      </c>
      <c r="D71">
        <v>420</v>
      </c>
      <c r="E71">
        <v>1482</v>
      </c>
      <c r="F71">
        <v>127</v>
      </c>
      <c r="G71">
        <f>'2010 County vs. Tarsalis'!E64</f>
        <v>433</v>
      </c>
      <c r="I71" s="11">
        <v>40374</v>
      </c>
      <c r="J71" s="2"/>
      <c r="K71">
        <v>5</v>
      </c>
      <c r="L71">
        <v>355</v>
      </c>
      <c r="M71">
        <v>66</v>
      </c>
      <c r="N71">
        <v>7</v>
      </c>
      <c r="O71">
        <v>116</v>
      </c>
      <c r="Q71" s="20">
        <f t="shared" si="0"/>
        <v>0.26789838337182448</v>
      </c>
      <c r="U71">
        <f t="shared" si="4"/>
        <v>317</v>
      </c>
      <c r="V71">
        <f t="shared" si="1"/>
        <v>120</v>
      </c>
      <c r="W71">
        <f t="shared" si="2"/>
        <v>1416</v>
      </c>
      <c r="X71" s="6">
        <f t="shared" si="3"/>
        <v>65</v>
      </c>
    </row>
    <row r="72" spans="1:24" x14ac:dyDescent="0.2">
      <c r="A72" s="11">
        <v>40375</v>
      </c>
      <c r="B72" s="2"/>
      <c r="C72">
        <v>96</v>
      </c>
      <c r="D72">
        <v>545</v>
      </c>
      <c r="E72">
        <v>1447</v>
      </c>
      <c r="F72">
        <v>73</v>
      </c>
      <c r="G72">
        <f>'2010 County vs. Tarsalis'!E65</f>
        <v>738</v>
      </c>
      <c r="I72" s="11">
        <v>40375</v>
      </c>
      <c r="J72" s="2"/>
      <c r="K72">
        <v>7</v>
      </c>
      <c r="L72">
        <v>131</v>
      </c>
      <c r="M72">
        <v>101</v>
      </c>
      <c r="N72">
        <v>2</v>
      </c>
      <c r="Q72" s="20">
        <f t="shared" si="0"/>
        <v>0</v>
      </c>
      <c r="U72">
        <f t="shared" si="4"/>
        <v>738</v>
      </c>
      <c r="V72">
        <f t="shared" si="1"/>
        <v>71</v>
      </c>
      <c r="W72">
        <f t="shared" si="2"/>
        <v>1346</v>
      </c>
      <c r="X72" s="6">
        <f t="shared" si="3"/>
        <v>414</v>
      </c>
    </row>
    <row r="73" spans="1:24" x14ac:dyDescent="0.2">
      <c r="A73" s="11">
        <v>40376</v>
      </c>
      <c r="B73" s="2"/>
      <c r="C73">
        <v>87</v>
      </c>
      <c r="D73">
        <v>667</v>
      </c>
      <c r="E73">
        <v>391</v>
      </c>
      <c r="F73">
        <v>79</v>
      </c>
      <c r="G73">
        <f>'2010 County vs. Tarsalis'!E66</f>
        <v>753</v>
      </c>
      <c r="I73" s="11">
        <v>40376</v>
      </c>
      <c r="J73" s="2"/>
      <c r="K73">
        <v>9</v>
      </c>
      <c r="L73">
        <v>34</v>
      </c>
      <c r="M73">
        <v>28</v>
      </c>
      <c r="N73">
        <v>7</v>
      </c>
      <c r="Q73" s="20">
        <f t="shared" si="0"/>
        <v>0</v>
      </c>
      <c r="U73">
        <f t="shared" si="4"/>
        <v>753</v>
      </c>
      <c r="V73">
        <f t="shared" si="1"/>
        <v>72</v>
      </c>
      <c r="W73">
        <f t="shared" si="2"/>
        <v>363</v>
      </c>
      <c r="X73" s="6">
        <f t="shared" si="3"/>
        <v>633</v>
      </c>
    </row>
    <row r="74" spans="1:24" x14ac:dyDescent="0.2">
      <c r="A74" s="11">
        <v>40377</v>
      </c>
      <c r="B74" s="2"/>
      <c r="C74">
        <v>89</v>
      </c>
      <c r="D74">
        <v>667</v>
      </c>
      <c r="E74">
        <v>240</v>
      </c>
      <c r="F74">
        <v>88.3</v>
      </c>
      <c r="G74">
        <f>'2010 County vs. Tarsalis'!E67</f>
        <v>753</v>
      </c>
      <c r="I74" s="11">
        <v>40377</v>
      </c>
      <c r="J74" s="2"/>
      <c r="K74">
        <v>4</v>
      </c>
      <c r="L74">
        <v>34</v>
      </c>
      <c r="M74">
        <v>30</v>
      </c>
      <c r="N74">
        <v>5.3</v>
      </c>
      <c r="Q74" s="20">
        <f t="shared" ref="Q74:Q127" si="5">O74/G74</f>
        <v>0</v>
      </c>
      <c r="U74">
        <f t="shared" si="4"/>
        <v>753</v>
      </c>
      <c r="V74">
        <f t="shared" ref="V74:V123" si="6">SUM(F74-N74)</f>
        <v>83</v>
      </c>
      <c r="W74">
        <f t="shared" ref="W74:W123" si="7">SUM(E74-M74)</f>
        <v>210</v>
      </c>
      <c r="X74" s="6">
        <f t="shared" ref="X74:X123" si="8">SUM(D74-L74)</f>
        <v>633</v>
      </c>
    </row>
    <row r="75" spans="1:24" x14ac:dyDescent="0.2">
      <c r="A75" s="11">
        <v>40378</v>
      </c>
      <c r="B75" s="2"/>
      <c r="C75">
        <v>89</v>
      </c>
      <c r="D75">
        <v>667</v>
      </c>
      <c r="E75">
        <v>314</v>
      </c>
      <c r="F75">
        <v>88.3</v>
      </c>
      <c r="G75">
        <f>'2010 County vs. Tarsalis'!E68</f>
        <v>753</v>
      </c>
      <c r="I75" s="11">
        <v>40378</v>
      </c>
      <c r="J75" s="2"/>
      <c r="K75">
        <v>0</v>
      </c>
      <c r="L75">
        <v>34</v>
      </c>
      <c r="M75">
        <v>32</v>
      </c>
      <c r="N75">
        <v>5.3</v>
      </c>
      <c r="Q75" s="20">
        <f t="shared" si="5"/>
        <v>0</v>
      </c>
      <c r="U75">
        <f t="shared" si="4"/>
        <v>753</v>
      </c>
      <c r="V75">
        <f t="shared" si="6"/>
        <v>83</v>
      </c>
      <c r="W75">
        <f t="shared" si="7"/>
        <v>282</v>
      </c>
      <c r="X75" s="6">
        <f t="shared" si="8"/>
        <v>633</v>
      </c>
    </row>
    <row r="76" spans="1:24" x14ac:dyDescent="0.2">
      <c r="A76" s="11">
        <v>40379</v>
      </c>
      <c r="B76" s="2"/>
      <c r="C76">
        <v>89</v>
      </c>
      <c r="D76">
        <v>923</v>
      </c>
      <c r="E76">
        <v>314</v>
      </c>
      <c r="F76">
        <v>88.3</v>
      </c>
      <c r="G76">
        <f>'2010 County vs. Tarsalis'!E69</f>
        <v>581</v>
      </c>
      <c r="I76" s="11">
        <v>40379</v>
      </c>
      <c r="J76" s="2"/>
      <c r="K76">
        <v>0</v>
      </c>
      <c r="L76">
        <v>34</v>
      </c>
      <c r="M76">
        <v>32</v>
      </c>
      <c r="N76">
        <v>5.3</v>
      </c>
      <c r="O76">
        <v>78</v>
      </c>
      <c r="Q76" s="20">
        <f t="shared" si="5"/>
        <v>0.13425129087779691</v>
      </c>
      <c r="U76">
        <f t="shared" si="4"/>
        <v>503</v>
      </c>
      <c r="V76">
        <f t="shared" si="6"/>
        <v>83</v>
      </c>
      <c r="W76">
        <f t="shared" si="7"/>
        <v>282</v>
      </c>
      <c r="X76" s="6">
        <f t="shared" si="8"/>
        <v>889</v>
      </c>
    </row>
    <row r="77" spans="1:24" x14ac:dyDescent="0.2">
      <c r="A77" s="11">
        <v>40380</v>
      </c>
      <c r="B77" s="2"/>
      <c r="C77">
        <v>199</v>
      </c>
      <c r="D77">
        <v>322</v>
      </c>
      <c r="E77">
        <v>314</v>
      </c>
      <c r="F77">
        <v>88.3</v>
      </c>
      <c r="G77">
        <f>'2010 County vs. Tarsalis'!E70</f>
        <v>451</v>
      </c>
      <c r="I77" s="11">
        <v>40380</v>
      </c>
      <c r="J77" s="2"/>
      <c r="K77">
        <v>9</v>
      </c>
      <c r="L77">
        <v>90</v>
      </c>
      <c r="M77">
        <v>32</v>
      </c>
      <c r="N77">
        <v>11</v>
      </c>
      <c r="O77">
        <v>106</v>
      </c>
      <c r="Q77" s="20">
        <f t="shared" si="5"/>
        <v>0.23503325942350334</v>
      </c>
      <c r="U77">
        <f t="shared" si="4"/>
        <v>345</v>
      </c>
      <c r="V77">
        <f t="shared" si="6"/>
        <v>77.3</v>
      </c>
      <c r="W77">
        <f t="shared" si="7"/>
        <v>282</v>
      </c>
      <c r="X77" s="6">
        <f t="shared" si="8"/>
        <v>232</v>
      </c>
    </row>
    <row r="78" spans="1:24" x14ac:dyDescent="0.2">
      <c r="A78" s="11">
        <v>40381</v>
      </c>
      <c r="B78" s="2"/>
      <c r="C78">
        <v>26</v>
      </c>
      <c r="D78">
        <v>146</v>
      </c>
      <c r="E78">
        <v>523</v>
      </c>
      <c r="F78">
        <v>229</v>
      </c>
      <c r="G78">
        <f>'2010 County vs. Tarsalis'!E71</f>
        <v>610</v>
      </c>
      <c r="I78" s="11">
        <v>40381</v>
      </c>
      <c r="J78" s="2"/>
      <c r="K78">
        <v>2</v>
      </c>
      <c r="L78">
        <v>66</v>
      </c>
      <c r="M78">
        <v>32</v>
      </c>
      <c r="N78">
        <v>23</v>
      </c>
      <c r="Q78" s="20">
        <f t="shared" si="5"/>
        <v>0</v>
      </c>
      <c r="U78">
        <f t="shared" si="4"/>
        <v>610</v>
      </c>
      <c r="V78">
        <f t="shared" si="6"/>
        <v>206</v>
      </c>
      <c r="W78">
        <f t="shared" si="7"/>
        <v>491</v>
      </c>
      <c r="X78" s="6">
        <f t="shared" si="8"/>
        <v>80</v>
      </c>
    </row>
    <row r="79" spans="1:24" x14ac:dyDescent="0.2">
      <c r="A79" s="11">
        <v>40382</v>
      </c>
      <c r="B79" s="2"/>
      <c r="C79">
        <v>11</v>
      </c>
      <c r="D79">
        <v>304</v>
      </c>
      <c r="E79">
        <v>504</v>
      </c>
      <c r="F79">
        <v>225</v>
      </c>
      <c r="G79">
        <f>'2010 County vs. Tarsalis'!E72</f>
        <v>166</v>
      </c>
      <c r="I79" s="11">
        <v>40382</v>
      </c>
      <c r="J79" s="2"/>
      <c r="K79">
        <v>1</v>
      </c>
      <c r="L79">
        <v>52</v>
      </c>
      <c r="M79" t="s">
        <v>32</v>
      </c>
      <c r="N79">
        <v>24</v>
      </c>
      <c r="Q79" s="20">
        <f t="shared" si="5"/>
        <v>0</v>
      </c>
      <c r="U79">
        <f t="shared" si="4"/>
        <v>166</v>
      </c>
      <c r="V79">
        <f t="shared" si="6"/>
        <v>201</v>
      </c>
      <c r="W79" t="e">
        <f t="shared" si="7"/>
        <v>#VALUE!</v>
      </c>
      <c r="X79" s="6">
        <f t="shared" si="8"/>
        <v>252</v>
      </c>
    </row>
    <row r="80" spans="1:24" x14ac:dyDescent="0.2">
      <c r="A80" s="11">
        <v>40383</v>
      </c>
      <c r="B80" s="2"/>
      <c r="C80">
        <v>12</v>
      </c>
      <c r="D80">
        <v>352</v>
      </c>
      <c r="E80">
        <v>256</v>
      </c>
      <c r="F80">
        <v>686</v>
      </c>
      <c r="G80">
        <f>'2010 County vs. Tarsalis'!E73</f>
        <v>539.29999999999995</v>
      </c>
      <c r="I80" s="11">
        <v>40383</v>
      </c>
      <c r="J80" s="2"/>
      <c r="K80">
        <v>0</v>
      </c>
      <c r="L80">
        <v>59</v>
      </c>
      <c r="M80">
        <v>14</v>
      </c>
      <c r="N80">
        <v>81.900000000000006</v>
      </c>
      <c r="Q80" s="20">
        <f t="shared" si="5"/>
        <v>0</v>
      </c>
      <c r="U80">
        <f t="shared" si="4"/>
        <v>539.29999999999995</v>
      </c>
      <c r="V80">
        <f t="shared" si="6"/>
        <v>604.1</v>
      </c>
      <c r="W80">
        <f t="shared" si="7"/>
        <v>242</v>
      </c>
      <c r="X80" s="6">
        <f t="shared" si="8"/>
        <v>293</v>
      </c>
    </row>
    <row r="81" spans="1:24" x14ac:dyDescent="0.2">
      <c r="A81" s="11">
        <v>40384</v>
      </c>
      <c r="B81" s="2"/>
      <c r="C81">
        <v>12</v>
      </c>
      <c r="D81">
        <v>352</v>
      </c>
      <c r="E81">
        <v>498</v>
      </c>
      <c r="F81">
        <v>270</v>
      </c>
      <c r="G81">
        <f>'2010 County vs. Tarsalis'!E74</f>
        <v>539.29999999999995</v>
      </c>
      <c r="I81" s="11">
        <v>40384</v>
      </c>
      <c r="J81" s="2"/>
      <c r="K81">
        <v>0</v>
      </c>
      <c r="L81">
        <v>153</v>
      </c>
      <c r="M81">
        <v>47</v>
      </c>
      <c r="N81">
        <v>37</v>
      </c>
      <c r="Q81" s="20">
        <f t="shared" si="5"/>
        <v>0</v>
      </c>
      <c r="U81">
        <f t="shared" si="4"/>
        <v>539.29999999999995</v>
      </c>
      <c r="V81">
        <f t="shared" si="6"/>
        <v>233</v>
      </c>
      <c r="W81">
        <f t="shared" si="7"/>
        <v>451</v>
      </c>
      <c r="X81" s="6">
        <f t="shared" si="8"/>
        <v>199</v>
      </c>
    </row>
    <row r="82" spans="1:24" x14ac:dyDescent="0.2">
      <c r="A82" s="11">
        <v>40385</v>
      </c>
      <c r="B82" s="2"/>
      <c r="C82">
        <v>12</v>
      </c>
      <c r="D82">
        <v>352</v>
      </c>
      <c r="E82">
        <v>268.33</v>
      </c>
      <c r="F82">
        <v>270</v>
      </c>
      <c r="G82">
        <f>'2010 County vs. Tarsalis'!E75</f>
        <v>539.29999999999995</v>
      </c>
      <c r="I82" s="11">
        <v>40385</v>
      </c>
      <c r="J82" s="2"/>
      <c r="K82">
        <v>0</v>
      </c>
      <c r="L82">
        <v>153</v>
      </c>
      <c r="M82">
        <v>31.66</v>
      </c>
      <c r="N82">
        <v>37</v>
      </c>
      <c r="Q82" s="20">
        <f t="shared" si="5"/>
        <v>0</v>
      </c>
      <c r="U82">
        <f t="shared" si="4"/>
        <v>539.29999999999995</v>
      </c>
      <c r="V82">
        <f t="shared" si="6"/>
        <v>233</v>
      </c>
      <c r="W82">
        <f t="shared" si="7"/>
        <v>236.67</v>
      </c>
      <c r="X82" s="6">
        <f t="shared" si="8"/>
        <v>199</v>
      </c>
    </row>
    <row r="83" spans="1:24" x14ac:dyDescent="0.2">
      <c r="A83" s="11">
        <v>40386</v>
      </c>
      <c r="B83" s="2"/>
      <c r="C83">
        <v>12</v>
      </c>
      <c r="D83">
        <v>660</v>
      </c>
      <c r="E83">
        <v>268.33</v>
      </c>
      <c r="F83">
        <v>270</v>
      </c>
      <c r="G83">
        <f>'2010 County vs. Tarsalis'!E76</f>
        <v>1456</v>
      </c>
      <c r="I83" s="11">
        <v>40386</v>
      </c>
      <c r="J83" s="2"/>
      <c r="K83">
        <v>0</v>
      </c>
      <c r="L83">
        <v>122</v>
      </c>
      <c r="M83">
        <v>31.66</v>
      </c>
      <c r="N83">
        <v>37</v>
      </c>
      <c r="Q83" s="20">
        <f t="shared" si="5"/>
        <v>0</v>
      </c>
      <c r="U83">
        <f t="shared" si="4"/>
        <v>1456</v>
      </c>
      <c r="V83">
        <f t="shared" si="6"/>
        <v>233</v>
      </c>
      <c r="W83">
        <f t="shared" si="7"/>
        <v>236.67</v>
      </c>
      <c r="X83" s="6">
        <f t="shared" si="8"/>
        <v>538</v>
      </c>
    </row>
    <row r="84" spans="1:24" x14ac:dyDescent="0.2">
      <c r="A84" s="11">
        <v>40387</v>
      </c>
      <c r="B84" s="2"/>
      <c r="C84">
        <v>105</v>
      </c>
      <c r="D84">
        <v>239</v>
      </c>
      <c r="E84">
        <v>268.33</v>
      </c>
      <c r="F84">
        <v>133</v>
      </c>
      <c r="G84">
        <f>'2010 County vs. Tarsalis'!E77</f>
        <v>614</v>
      </c>
      <c r="I84" s="11">
        <v>40387</v>
      </c>
      <c r="J84" s="2"/>
      <c r="K84">
        <v>20</v>
      </c>
      <c r="L84">
        <v>17</v>
      </c>
      <c r="M84">
        <v>31.66</v>
      </c>
      <c r="N84">
        <v>1</v>
      </c>
      <c r="Q84" s="20">
        <f t="shared" si="5"/>
        <v>0</v>
      </c>
      <c r="U84">
        <f t="shared" si="4"/>
        <v>614</v>
      </c>
      <c r="V84">
        <f t="shared" si="6"/>
        <v>132</v>
      </c>
      <c r="W84">
        <f t="shared" si="7"/>
        <v>236.67</v>
      </c>
      <c r="X84" s="6">
        <f t="shared" si="8"/>
        <v>222</v>
      </c>
    </row>
    <row r="85" spans="1:24" x14ac:dyDescent="0.2">
      <c r="A85" s="11">
        <v>40388</v>
      </c>
      <c r="B85" s="2"/>
      <c r="C85">
        <v>21</v>
      </c>
      <c r="D85">
        <v>301</v>
      </c>
      <c r="E85">
        <v>295</v>
      </c>
      <c r="F85">
        <v>77</v>
      </c>
      <c r="G85">
        <f>'2010 County vs. Tarsalis'!E78</f>
        <v>786</v>
      </c>
      <c r="I85" s="11">
        <v>40388</v>
      </c>
      <c r="J85" s="2"/>
      <c r="K85">
        <v>11</v>
      </c>
      <c r="L85">
        <v>30</v>
      </c>
      <c r="M85">
        <v>39</v>
      </c>
      <c r="N85">
        <v>9</v>
      </c>
      <c r="O85">
        <v>136</v>
      </c>
      <c r="Q85" s="20">
        <f t="shared" si="5"/>
        <v>0.17302798982188294</v>
      </c>
      <c r="U85">
        <f t="shared" si="4"/>
        <v>650</v>
      </c>
      <c r="V85">
        <f t="shared" si="6"/>
        <v>68</v>
      </c>
      <c r="W85">
        <f t="shared" si="7"/>
        <v>256</v>
      </c>
      <c r="X85" s="6">
        <f t="shared" si="8"/>
        <v>271</v>
      </c>
    </row>
    <row r="86" spans="1:24" x14ac:dyDescent="0.2">
      <c r="A86" s="11">
        <v>40389</v>
      </c>
      <c r="B86" s="2"/>
      <c r="C86">
        <v>54</v>
      </c>
      <c r="D86">
        <v>182</v>
      </c>
      <c r="E86">
        <v>316</v>
      </c>
      <c r="F86">
        <v>53</v>
      </c>
      <c r="G86">
        <f>'2010 County vs. Tarsalis'!E79</f>
        <v>857</v>
      </c>
      <c r="I86" s="11">
        <v>40389</v>
      </c>
      <c r="J86" s="2"/>
      <c r="K86">
        <v>27</v>
      </c>
      <c r="L86">
        <v>51</v>
      </c>
      <c r="M86">
        <v>37</v>
      </c>
      <c r="N86">
        <v>9</v>
      </c>
      <c r="Q86" s="20">
        <f t="shared" si="5"/>
        <v>0</v>
      </c>
      <c r="U86">
        <f t="shared" si="4"/>
        <v>857</v>
      </c>
      <c r="V86">
        <f t="shared" si="6"/>
        <v>44</v>
      </c>
      <c r="W86">
        <f t="shared" si="7"/>
        <v>279</v>
      </c>
      <c r="X86" s="6">
        <f t="shared" si="8"/>
        <v>131</v>
      </c>
    </row>
    <row r="87" spans="1:24" x14ac:dyDescent="0.2">
      <c r="A87" s="11">
        <v>40390</v>
      </c>
      <c r="B87" s="2"/>
      <c r="C87">
        <v>22</v>
      </c>
      <c r="D87">
        <v>265</v>
      </c>
      <c r="E87">
        <v>118</v>
      </c>
      <c r="G87">
        <f>'2010 County vs. Tarsalis'!E80</f>
        <v>560</v>
      </c>
      <c r="I87" s="11">
        <v>40390</v>
      </c>
      <c r="J87" s="2"/>
      <c r="K87">
        <v>6</v>
      </c>
      <c r="L87">
        <v>146</v>
      </c>
      <c r="M87">
        <v>19</v>
      </c>
      <c r="Q87" s="20">
        <f t="shared" si="5"/>
        <v>0</v>
      </c>
      <c r="U87">
        <f t="shared" si="4"/>
        <v>560</v>
      </c>
      <c r="V87">
        <f t="shared" si="6"/>
        <v>0</v>
      </c>
      <c r="W87">
        <f t="shared" si="7"/>
        <v>99</v>
      </c>
      <c r="X87" s="6">
        <f t="shared" si="8"/>
        <v>119</v>
      </c>
    </row>
    <row r="88" spans="1:24" x14ac:dyDescent="0.2">
      <c r="A88" s="11">
        <v>40391</v>
      </c>
      <c r="B88" s="2"/>
      <c r="C88">
        <v>33</v>
      </c>
      <c r="D88">
        <v>265</v>
      </c>
      <c r="E88">
        <v>94</v>
      </c>
      <c r="G88">
        <f>'2010 County vs. Tarsalis'!E81</f>
        <v>560</v>
      </c>
      <c r="I88" s="11">
        <v>40391</v>
      </c>
      <c r="J88" s="2"/>
      <c r="K88">
        <v>5</v>
      </c>
      <c r="L88">
        <v>146</v>
      </c>
      <c r="M88">
        <v>26</v>
      </c>
      <c r="Q88" s="20">
        <f t="shared" si="5"/>
        <v>0</v>
      </c>
      <c r="U88">
        <f t="shared" si="4"/>
        <v>560</v>
      </c>
      <c r="V88">
        <f t="shared" si="6"/>
        <v>0</v>
      </c>
      <c r="W88">
        <f t="shared" si="7"/>
        <v>68</v>
      </c>
      <c r="X88" s="6">
        <f t="shared" si="8"/>
        <v>119</v>
      </c>
    </row>
    <row r="89" spans="1:24" x14ac:dyDescent="0.2">
      <c r="A89" s="11">
        <v>40392</v>
      </c>
      <c r="B89" s="2"/>
      <c r="C89">
        <v>33</v>
      </c>
      <c r="D89">
        <v>265</v>
      </c>
      <c r="E89">
        <v>52</v>
      </c>
      <c r="G89">
        <f>'2010 County vs. Tarsalis'!E82</f>
        <v>560</v>
      </c>
      <c r="I89" s="11">
        <v>40392</v>
      </c>
      <c r="J89" s="2"/>
      <c r="K89">
        <v>0</v>
      </c>
      <c r="L89">
        <v>146</v>
      </c>
      <c r="M89">
        <v>13.33</v>
      </c>
      <c r="Q89" s="20">
        <f t="shared" si="5"/>
        <v>0</v>
      </c>
      <c r="U89">
        <f t="shared" si="4"/>
        <v>560</v>
      </c>
      <c r="V89">
        <f t="shared" si="6"/>
        <v>0</v>
      </c>
      <c r="W89">
        <f t="shared" si="7"/>
        <v>38.67</v>
      </c>
      <c r="X89" s="6">
        <f t="shared" si="8"/>
        <v>119</v>
      </c>
    </row>
    <row r="90" spans="1:24" x14ac:dyDescent="0.2">
      <c r="A90" s="11">
        <v>40393</v>
      </c>
      <c r="B90" s="2"/>
      <c r="C90">
        <v>33</v>
      </c>
      <c r="D90">
        <v>814</v>
      </c>
      <c r="E90">
        <v>52</v>
      </c>
      <c r="G90">
        <f>'2010 County vs. Tarsalis'!E83</f>
        <v>787</v>
      </c>
      <c r="I90" s="11">
        <v>40393</v>
      </c>
      <c r="J90" s="2"/>
      <c r="K90">
        <v>0</v>
      </c>
      <c r="L90">
        <v>343</v>
      </c>
      <c r="M90">
        <v>13.33</v>
      </c>
      <c r="Q90" s="20">
        <f t="shared" si="5"/>
        <v>0</v>
      </c>
      <c r="U90">
        <f t="shared" si="4"/>
        <v>787</v>
      </c>
      <c r="V90">
        <f t="shared" si="6"/>
        <v>0</v>
      </c>
      <c r="W90">
        <f t="shared" si="7"/>
        <v>38.67</v>
      </c>
      <c r="X90" s="6">
        <f t="shared" si="8"/>
        <v>471</v>
      </c>
    </row>
    <row r="91" spans="1:24" x14ac:dyDescent="0.2">
      <c r="A91" s="11">
        <v>40394</v>
      </c>
      <c r="B91" s="2"/>
      <c r="C91">
        <v>217</v>
      </c>
      <c r="D91">
        <v>213</v>
      </c>
      <c r="E91">
        <v>52</v>
      </c>
      <c r="G91">
        <f>'2010 County vs. Tarsalis'!E84</f>
        <v>1165</v>
      </c>
      <c r="I91" s="11">
        <v>40394</v>
      </c>
      <c r="J91" s="2"/>
      <c r="K91">
        <v>107</v>
      </c>
      <c r="L91">
        <v>95</v>
      </c>
      <c r="M91">
        <v>13.33</v>
      </c>
      <c r="Q91" s="20">
        <f t="shared" si="5"/>
        <v>0</v>
      </c>
      <c r="U91">
        <f t="shared" si="4"/>
        <v>1165</v>
      </c>
      <c r="V91">
        <f t="shared" si="6"/>
        <v>0</v>
      </c>
      <c r="W91">
        <f t="shared" si="7"/>
        <v>38.67</v>
      </c>
      <c r="X91" s="6">
        <f t="shared" si="8"/>
        <v>118</v>
      </c>
    </row>
    <row r="92" spans="1:24" x14ac:dyDescent="0.2">
      <c r="A92" s="11">
        <v>40395</v>
      </c>
      <c r="B92" s="2"/>
      <c r="C92">
        <v>113</v>
      </c>
      <c r="D92">
        <v>274</v>
      </c>
      <c r="E92">
        <v>41</v>
      </c>
      <c r="G92">
        <f>'2010 County vs. Tarsalis'!E85</f>
        <v>844</v>
      </c>
      <c r="I92" s="11">
        <v>40395</v>
      </c>
      <c r="J92" s="2"/>
      <c r="K92">
        <v>58</v>
      </c>
      <c r="L92">
        <v>114</v>
      </c>
      <c r="M92">
        <v>16</v>
      </c>
      <c r="Q92" s="20">
        <f t="shared" si="5"/>
        <v>0</v>
      </c>
      <c r="U92">
        <f t="shared" si="4"/>
        <v>844</v>
      </c>
      <c r="V92">
        <f t="shared" si="6"/>
        <v>0</v>
      </c>
      <c r="W92">
        <f t="shared" si="7"/>
        <v>25</v>
      </c>
      <c r="X92" s="6">
        <f t="shared" si="8"/>
        <v>160</v>
      </c>
    </row>
    <row r="93" spans="1:24" x14ac:dyDescent="0.2">
      <c r="A93" s="11">
        <v>40396</v>
      </c>
      <c r="B93" s="2"/>
      <c r="C93">
        <v>135</v>
      </c>
      <c r="D93">
        <v>155</v>
      </c>
      <c r="E93">
        <v>50</v>
      </c>
      <c r="G93">
        <f>'2010 County vs. Tarsalis'!E86</f>
        <v>942</v>
      </c>
      <c r="I93" s="11">
        <v>40396</v>
      </c>
      <c r="J93" s="2"/>
      <c r="K93">
        <v>43</v>
      </c>
      <c r="L93">
        <v>76</v>
      </c>
      <c r="M93">
        <v>15</v>
      </c>
      <c r="Q93" s="20">
        <f t="shared" si="5"/>
        <v>0</v>
      </c>
      <c r="U93">
        <f t="shared" ref="U93:U123" si="9">G93-O93</f>
        <v>942</v>
      </c>
      <c r="V93">
        <f t="shared" si="6"/>
        <v>0</v>
      </c>
      <c r="W93">
        <f t="shared" si="7"/>
        <v>35</v>
      </c>
      <c r="X93" s="6">
        <f t="shared" si="8"/>
        <v>79</v>
      </c>
    </row>
    <row r="94" spans="1:24" x14ac:dyDescent="0.2">
      <c r="A94" s="11">
        <v>40397</v>
      </c>
      <c r="B94" s="2"/>
      <c r="C94">
        <v>109</v>
      </c>
      <c r="D94">
        <v>298</v>
      </c>
      <c r="E94">
        <v>87</v>
      </c>
      <c r="G94">
        <f>'2010 County vs. Tarsalis'!E87</f>
        <v>2289</v>
      </c>
      <c r="I94" s="11">
        <v>40397</v>
      </c>
      <c r="J94" s="2"/>
      <c r="K94">
        <v>38</v>
      </c>
      <c r="L94">
        <v>95</v>
      </c>
      <c r="M94">
        <v>28</v>
      </c>
      <c r="Q94" s="20">
        <f t="shared" si="5"/>
        <v>0</v>
      </c>
      <c r="U94">
        <f t="shared" si="9"/>
        <v>2289</v>
      </c>
      <c r="V94">
        <f t="shared" si="6"/>
        <v>0</v>
      </c>
      <c r="W94">
        <f t="shared" si="7"/>
        <v>59</v>
      </c>
      <c r="X94" s="6">
        <f t="shared" si="8"/>
        <v>203</v>
      </c>
    </row>
    <row r="95" spans="1:24" x14ac:dyDescent="0.2">
      <c r="A95" s="11">
        <v>40398</v>
      </c>
      <c r="B95" s="2"/>
      <c r="C95">
        <v>58</v>
      </c>
      <c r="D95">
        <v>298</v>
      </c>
      <c r="E95">
        <v>192</v>
      </c>
      <c r="G95">
        <f>'2010 County vs. Tarsalis'!E88</f>
        <v>2289</v>
      </c>
      <c r="I95" s="11">
        <v>40398</v>
      </c>
      <c r="J95" s="2"/>
      <c r="K95">
        <v>0</v>
      </c>
      <c r="L95">
        <v>95</v>
      </c>
      <c r="M95">
        <v>37</v>
      </c>
      <c r="Q95" s="20">
        <f t="shared" si="5"/>
        <v>0</v>
      </c>
      <c r="U95">
        <f t="shared" si="9"/>
        <v>2289</v>
      </c>
      <c r="V95">
        <f t="shared" si="6"/>
        <v>0</v>
      </c>
      <c r="W95">
        <f t="shared" si="7"/>
        <v>155</v>
      </c>
      <c r="X95" s="6">
        <f t="shared" si="8"/>
        <v>203</v>
      </c>
    </row>
    <row r="96" spans="1:24" x14ac:dyDescent="0.2">
      <c r="A96" s="11">
        <v>40399</v>
      </c>
      <c r="B96" s="2"/>
      <c r="C96">
        <v>58</v>
      </c>
      <c r="D96">
        <v>298</v>
      </c>
      <c r="E96">
        <v>75</v>
      </c>
      <c r="G96">
        <f>'2010 County vs. Tarsalis'!E89</f>
        <v>2289</v>
      </c>
      <c r="I96" s="11">
        <v>40399</v>
      </c>
      <c r="J96" s="2"/>
      <c r="K96">
        <v>0</v>
      </c>
      <c r="L96">
        <v>95</v>
      </c>
      <c r="M96">
        <v>24.33</v>
      </c>
      <c r="Q96" s="20">
        <f t="shared" si="5"/>
        <v>0</v>
      </c>
      <c r="U96">
        <f t="shared" si="9"/>
        <v>2289</v>
      </c>
      <c r="V96">
        <f t="shared" si="6"/>
        <v>0</v>
      </c>
      <c r="W96">
        <f t="shared" si="7"/>
        <v>50.67</v>
      </c>
      <c r="X96" s="6">
        <f t="shared" si="8"/>
        <v>203</v>
      </c>
    </row>
    <row r="97" spans="1:24" x14ac:dyDescent="0.2">
      <c r="A97" s="11">
        <v>40400</v>
      </c>
      <c r="B97" s="2"/>
      <c r="C97">
        <v>58</v>
      </c>
      <c r="D97">
        <v>348</v>
      </c>
      <c r="E97">
        <v>75</v>
      </c>
      <c r="G97">
        <f>'2010 County vs. Tarsalis'!E90</f>
        <v>1695</v>
      </c>
      <c r="I97" s="11">
        <v>40400</v>
      </c>
      <c r="J97" s="2"/>
      <c r="K97">
        <v>0</v>
      </c>
      <c r="L97">
        <v>125</v>
      </c>
      <c r="M97">
        <v>24.33</v>
      </c>
      <c r="Q97" s="20">
        <f t="shared" si="5"/>
        <v>0</v>
      </c>
      <c r="U97">
        <f t="shared" si="9"/>
        <v>1695</v>
      </c>
      <c r="V97">
        <f t="shared" si="6"/>
        <v>0</v>
      </c>
      <c r="W97">
        <f t="shared" si="7"/>
        <v>50.67</v>
      </c>
      <c r="X97" s="6">
        <f t="shared" si="8"/>
        <v>223</v>
      </c>
    </row>
    <row r="98" spans="1:24" x14ac:dyDescent="0.2">
      <c r="A98" s="11">
        <v>40401</v>
      </c>
      <c r="B98" s="2"/>
      <c r="C98">
        <v>146</v>
      </c>
      <c r="D98">
        <v>283</v>
      </c>
      <c r="E98">
        <v>75</v>
      </c>
      <c r="G98">
        <f>'2010 County vs. Tarsalis'!E91</f>
        <v>802</v>
      </c>
      <c r="I98" s="11">
        <v>40401</v>
      </c>
      <c r="J98" s="2"/>
      <c r="K98">
        <v>38</v>
      </c>
      <c r="L98">
        <v>99</v>
      </c>
      <c r="M98">
        <v>24.33</v>
      </c>
      <c r="Q98" s="20">
        <f t="shared" si="5"/>
        <v>0</v>
      </c>
      <c r="U98">
        <f t="shared" si="9"/>
        <v>802</v>
      </c>
      <c r="V98">
        <f t="shared" si="6"/>
        <v>0</v>
      </c>
      <c r="W98">
        <f t="shared" si="7"/>
        <v>50.67</v>
      </c>
      <c r="X98" s="6">
        <f t="shared" si="8"/>
        <v>184</v>
      </c>
    </row>
    <row r="99" spans="1:24" x14ac:dyDescent="0.2">
      <c r="A99" s="11">
        <v>40402</v>
      </c>
      <c r="B99" s="2"/>
      <c r="C99">
        <v>45</v>
      </c>
      <c r="D99">
        <v>138</v>
      </c>
      <c r="E99">
        <v>43</v>
      </c>
      <c r="G99">
        <f>'2010 County vs. Tarsalis'!E92</f>
        <v>807</v>
      </c>
      <c r="I99" s="11">
        <v>40402</v>
      </c>
      <c r="J99" s="2"/>
      <c r="K99">
        <v>22</v>
      </c>
      <c r="L99">
        <v>33</v>
      </c>
      <c r="M99">
        <v>10</v>
      </c>
      <c r="Q99" s="20">
        <f t="shared" si="5"/>
        <v>0</v>
      </c>
      <c r="U99">
        <f t="shared" si="9"/>
        <v>807</v>
      </c>
      <c r="V99">
        <f t="shared" si="6"/>
        <v>0</v>
      </c>
      <c r="W99">
        <f t="shared" si="7"/>
        <v>33</v>
      </c>
      <c r="X99" s="6">
        <f t="shared" si="8"/>
        <v>105</v>
      </c>
    </row>
    <row r="100" spans="1:24" x14ac:dyDescent="0.2">
      <c r="A100" s="11">
        <v>40403</v>
      </c>
      <c r="B100" s="2"/>
      <c r="C100">
        <v>85</v>
      </c>
      <c r="D100">
        <v>303</v>
      </c>
      <c r="E100">
        <v>56</v>
      </c>
      <c r="G100">
        <f>'2010 County vs. Tarsalis'!E93</f>
        <v>331</v>
      </c>
      <c r="I100" s="11">
        <v>40403</v>
      </c>
      <c r="J100" s="2"/>
      <c r="K100">
        <v>30</v>
      </c>
      <c r="L100">
        <v>84</v>
      </c>
      <c r="M100">
        <v>30</v>
      </c>
      <c r="Q100" s="20">
        <f t="shared" si="5"/>
        <v>0</v>
      </c>
      <c r="U100">
        <f t="shared" si="9"/>
        <v>331</v>
      </c>
      <c r="V100">
        <f t="shared" si="6"/>
        <v>0</v>
      </c>
      <c r="W100">
        <f t="shared" si="7"/>
        <v>26</v>
      </c>
      <c r="X100" s="6">
        <f t="shared" si="8"/>
        <v>219</v>
      </c>
    </row>
    <row r="101" spans="1:24" x14ac:dyDescent="0.2">
      <c r="A101" s="11">
        <v>40404</v>
      </c>
      <c r="B101" s="2"/>
      <c r="C101">
        <v>43</v>
      </c>
      <c r="D101">
        <v>263</v>
      </c>
      <c r="E101">
        <v>67</v>
      </c>
      <c r="G101">
        <f>'2010 County vs. Tarsalis'!E94</f>
        <v>444</v>
      </c>
      <c r="I101" s="11">
        <v>40404</v>
      </c>
      <c r="J101" s="2"/>
      <c r="K101">
        <v>12</v>
      </c>
      <c r="L101">
        <v>39</v>
      </c>
      <c r="M101">
        <v>26</v>
      </c>
      <c r="O101">
        <v>166.5</v>
      </c>
      <c r="Q101" s="20">
        <f t="shared" si="5"/>
        <v>0.375</v>
      </c>
      <c r="U101">
        <f t="shared" si="9"/>
        <v>277.5</v>
      </c>
      <c r="V101">
        <f t="shared" si="6"/>
        <v>0</v>
      </c>
      <c r="W101">
        <f t="shared" si="7"/>
        <v>41</v>
      </c>
      <c r="X101" s="6">
        <f t="shared" si="8"/>
        <v>224</v>
      </c>
    </row>
    <row r="102" spans="1:24" x14ac:dyDescent="0.2">
      <c r="A102" s="11">
        <v>40405</v>
      </c>
      <c r="B102" s="2"/>
      <c r="C102">
        <v>52</v>
      </c>
      <c r="D102">
        <v>263</v>
      </c>
      <c r="E102">
        <v>40</v>
      </c>
      <c r="G102">
        <f>'2010 County vs. Tarsalis'!E95</f>
        <v>444</v>
      </c>
      <c r="I102" s="11">
        <v>40405</v>
      </c>
      <c r="J102" s="2"/>
      <c r="K102">
        <v>30</v>
      </c>
      <c r="L102">
        <v>39</v>
      </c>
      <c r="M102">
        <v>11</v>
      </c>
      <c r="O102">
        <v>166.5</v>
      </c>
      <c r="Q102" s="20">
        <f t="shared" si="5"/>
        <v>0.375</v>
      </c>
      <c r="U102">
        <f t="shared" si="9"/>
        <v>277.5</v>
      </c>
      <c r="V102">
        <f t="shared" si="6"/>
        <v>0</v>
      </c>
      <c r="W102">
        <f t="shared" si="7"/>
        <v>29</v>
      </c>
      <c r="X102" s="6">
        <f t="shared" si="8"/>
        <v>224</v>
      </c>
    </row>
    <row r="103" spans="1:24" x14ac:dyDescent="0.2">
      <c r="A103" s="11">
        <v>40406</v>
      </c>
      <c r="B103" s="2"/>
      <c r="C103">
        <v>52</v>
      </c>
      <c r="D103">
        <v>263</v>
      </c>
      <c r="E103">
        <v>49.33</v>
      </c>
      <c r="G103">
        <f>'2010 County vs. Tarsalis'!E96</f>
        <v>444</v>
      </c>
      <c r="I103" s="11">
        <v>40406</v>
      </c>
      <c r="J103" s="2"/>
      <c r="K103">
        <v>0</v>
      </c>
      <c r="L103">
        <v>39</v>
      </c>
      <c r="M103">
        <v>15.66</v>
      </c>
      <c r="O103">
        <v>166.5</v>
      </c>
      <c r="Q103" s="20">
        <f t="shared" si="5"/>
        <v>0.375</v>
      </c>
      <c r="U103">
        <f t="shared" si="9"/>
        <v>277.5</v>
      </c>
      <c r="V103">
        <f t="shared" si="6"/>
        <v>0</v>
      </c>
      <c r="W103">
        <f t="shared" si="7"/>
        <v>33.67</v>
      </c>
      <c r="X103" s="6">
        <f t="shared" si="8"/>
        <v>224</v>
      </c>
    </row>
    <row r="104" spans="1:24" x14ac:dyDescent="0.2">
      <c r="A104" s="11">
        <v>40407</v>
      </c>
      <c r="B104" s="2"/>
      <c r="C104">
        <v>52</v>
      </c>
      <c r="D104">
        <v>170</v>
      </c>
      <c r="E104">
        <v>49.33</v>
      </c>
      <c r="G104">
        <f>'2010 County vs. Tarsalis'!E97</f>
        <v>444</v>
      </c>
      <c r="I104" s="11">
        <v>40407</v>
      </c>
      <c r="J104" s="2"/>
      <c r="K104">
        <v>0</v>
      </c>
      <c r="L104">
        <v>30</v>
      </c>
      <c r="M104">
        <v>15.66</v>
      </c>
      <c r="O104">
        <v>166.5</v>
      </c>
      <c r="Q104" s="20">
        <f t="shared" si="5"/>
        <v>0.375</v>
      </c>
      <c r="U104">
        <f t="shared" si="9"/>
        <v>277.5</v>
      </c>
      <c r="V104">
        <f t="shared" si="6"/>
        <v>0</v>
      </c>
      <c r="W104">
        <f t="shared" si="7"/>
        <v>33.67</v>
      </c>
      <c r="X104" s="6">
        <f t="shared" si="8"/>
        <v>140</v>
      </c>
    </row>
    <row r="105" spans="1:24" x14ac:dyDescent="0.2">
      <c r="A105" s="11">
        <v>40408</v>
      </c>
      <c r="B105" s="2"/>
      <c r="C105">
        <v>52</v>
      </c>
      <c r="D105">
        <v>26</v>
      </c>
      <c r="E105">
        <v>49.33</v>
      </c>
      <c r="G105">
        <v>1111</v>
      </c>
      <c r="I105" s="11">
        <v>40408</v>
      </c>
      <c r="J105" s="2"/>
      <c r="K105">
        <v>20</v>
      </c>
      <c r="L105">
        <v>3</v>
      </c>
      <c r="M105">
        <v>15.66</v>
      </c>
      <c r="O105">
        <v>380</v>
      </c>
      <c r="Q105" s="20">
        <f t="shared" si="5"/>
        <v>0.34203420342034202</v>
      </c>
      <c r="U105">
        <f t="shared" si="9"/>
        <v>731</v>
      </c>
      <c r="V105">
        <f t="shared" si="6"/>
        <v>0</v>
      </c>
      <c r="W105">
        <f t="shared" si="7"/>
        <v>33.67</v>
      </c>
      <c r="X105" s="6">
        <f t="shared" si="8"/>
        <v>23</v>
      </c>
    </row>
    <row r="106" spans="1:24" x14ac:dyDescent="0.2">
      <c r="A106" s="11">
        <v>40409</v>
      </c>
      <c r="B106" s="2"/>
      <c r="C106">
        <v>24</v>
      </c>
      <c r="D106">
        <v>77</v>
      </c>
      <c r="E106">
        <v>244</v>
      </c>
      <c r="G106">
        <v>521</v>
      </c>
      <c r="I106" s="11">
        <v>40409</v>
      </c>
      <c r="J106" s="2"/>
      <c r="K106">
        <v>8</v>
      </c>
      <c r="L106">
        <v>21</v>
      </c>
      <c r="M106">
        <v>42</v>
      </c>
      <c r="O106">
        <v>162</v>
      </c>
      <c r="Q106" s="20">
        <f t="shared" si="5"/>
        <v>0.31094049904030713</v>
      </c>
      <c r="U106">
        <f t="shared" si="9"/>
        <v>359</v>
      </c>
      <c r="V106">
        <f t="shared" si="6"/>
        <v>0</v>
      </c>
      <c r="W106">
        <f t="shared" si="7"/>
        <v>202</v>
      </c>
      <c r="X106" s="6">
        <f t="shared" si="8"/>
        <v>56</v>
      </c>
    </row>
    <row r="107" spans="1:24" x14ac:dyDescent="0.2">
      <c r="A107" s="11">
        <v>40410</v>
      </c>
      <c r="B107" s="2"/>
      <c r="C107">
        <v>39</v>
      </c>
      <c r="D107">
        <v>225</v>
      </c>
      <c r="E107">
        <v>461</v>
      </c>
      <c r="G107">
        <v>718</v>
      </c>
      <c r="I107" s="11">
        <v>40410</v>
      </c>
      <c r="J107" s="2"/>
      <c r="K107">
        <v>6</v>
      </c>
      <c r="L107">
        <v>58</v>
      </c>
      <c r="M107">
        <v>37</v>
      </c>
      <c r="O107">
        <v>312</v>
      </c>
      <c r="Q107" s="20">
        <f t="shared" si="5"/>
        <v>0.43454038997214484</v>
      </c>
      <c r="U107">
        <f t="shared" si="9"/>
        <v>406</v>
      </c>
      <c r="V107">
        <f t="shared" si="6"/>
        <v>0</v>
      </c>
      <c r="W107">
        <f t="shared" si="7"/>
        <v>424</v>
      </c>
      <c r="X107" s="6">
        <f t="shared" si="8"/>
        <v>167</v>
      </c>
    </row>
    <row r="108" spans="1:24" x14ac:dyDescent="0.2">
      <c r="A108" s="11">
        <v>40411</v>
      </c>
      <c r="B108" s="2"/>
      <c r="C108">
        <v>32</v>
      </c>
      <c r="D108">
        <v>249</v>
      </c>
      <c r="E108">
        <v>149</v>
      </c>
      <c r="G108">
        <f>'2010 County vs. Tarsalis'!E101</f>
        <v>738.7</v>
      </c>
      <c r="I108" s="11">
        <v>40411</v>
      </c>
      <c r="J108" s="2"/>
      <c r="K108">
        <v>8</v>
      </c>
      <c r="L108">
        <v>58</v>
      </c>
      <c r="M108">
        <v>6</v>
      </c>
      <c r="Q108" s="20">
        <f t="shared" si="5"/>
        <v>0</v>
      </c>
      <c r="U108">
        <f t="shared" si="9"/>
        <v>738.7</v>
      </c>
      <c r="V108">
        <f t="shared" si="6"/>
        <v>0</v>
      </c>
      <c r="W108">
        <f t="shared" si="7"/>
        <v>143</v>
      </c>
      <c r="X108" s="6">
        <f t="shared" si="8"/>
        <v>191</v>
      </c>
    </row>
    <row r="109" spans="1:24" x14ac:dyDescent="0.2">
      <c r="A109" s="11">
        <v>40412</v>
      </c>
      <c r="B109" s="2"/>
      <c r="C109">
        <v>27</v>
      </c>
      <c r="D109">
        <v>249</v>
      </c>
      <c r="E109">
        <v>279</v>
      </c>
      <c r="G109">
        <f>'2010 County vs. Tarsalis'!E102</f>
        <v>738.7</v>
      </c>
      <c r="I109" s="11">
        <v>40412</v>
      </c>
      <c r="J109" s="2"/>
      <c r="K109">
        <v>6</v>
      </c>
      <c r="L109">
        <v>106</v>
      </c>
      <c r="M109">
        <v>22</v>
      </c>
      <c r="Q109" s="20">
        <f t="shared" si="5"/>
        <v>0</v>
      </c>
      <c r="U109">
        <f t="shared" si="9"/>
        <v>738.7</v>
      </c>
      <c r="V109">
        <f t="shared" si="6"/>
        <v>0</v>
      </c>
      <c r="W109">
        <f t="shared" si="7"/>
        <v>257</v>
      </c>
      <c r="X109" s="6">
        <f t="shared" si="8"/>
        <v>143</v>
      </c>
    </row>
    <row r="110" spans="1:24" x14ac:dyDescent="0.2">
      <c r="A110" s="11">
        <v>40413</v>
      </c>
      <c r="B110" s="2"/>
      <c r="C110">
        <v>27</v>
      </c>
      <c r="D110">
        <v>249</v>
      </c>
      <c r="E110">
        <v>279</v>
      </c>
      <c r="G110">
        <f>'2010 County vs. Tarsalis'!E103</f>
        <v>738.7</v>
      </c>
      <c r="I110" s="11">
        <v>40413</v>
      </c>
      <c r="J110" s="2"/>
      <c r="K110">
        <v>6</v>
      </c>
      <c r="L110">
        <v>106</v>
      </c>
      <c r="M110">
        <v>22</v>
      </c>
      <c r="Q110" s="20">
        <f t="shared" si="5"/>
        <v>0</v>
      </c>
      <c r="U110">
        <f t="shared" si="9"/>
        <v>738.7</v>
      </c>
      <c r="V110">
        <f t="shared" si="6"/>
        <v>0</v>
      </c>
      <c r="W110">
        <f t="shared" si="7"/>
        <v>257</v>
      </c>
      <c r="X110" s="6">
        <f t="shared" si="8"/>
        <v>143</v>
      </c>
    </row>
    <row r="111" spans="1:24" x14ac:dyDescent="0.2">
      <c r="A111" s="11">
        <v>40414</v>
      </c>
      <c r="B111" s="2"/>
      <c r="C111">
        <v>27</v>
      </c>
      <c r="D111">
        <v>558</v>
      </c>
      <c r="E111">
        <v>279</v>
      </c>
      <c r="G111">
        <f>'2010 County vs. Tarsalis'!E104</f>
        <v>0</v>
      </c>
      <c r="I111" s="11">
        <v>40414</v>
      </c>
      <c r="J111" s="2"/>
      <c r="K111">
        <v>6</v>
      </c>
      <c r="L111">
        <v>106</v>
      </c>
      <c r="M111">
        <v>22</v>
      </c>
      <c r="Q111" s="20" t="e">
        <f t="shared" si="5"/>
        <v>#DIV/0!</v>
      </c>
      <c r="U111">
        <f t="shared" si="9"/>
        <v>0</v>
      </c>
      <c r="V111">
        <f t="shared" si="6"/>
        <v>0</v>
      </c>
      <c r="W111">
        <f t="shared" si="7"/>
        <v>257</v>
      </c>
      <c r="X111" s="6">
        <f t="shared" si="8"/>
        <v>452</v>
      </c>
    </row>
    <row r="112" spans="1:24" x14ac:dyDescent="0.2">
      <c r="A112" s="11">
        <v>40415</v>
      </c>
      <c r="B112" s="2"/>
      <c r="C112">
        <v>341</v>
      </c>
      <c r="D112">
        <v>121</v>
      </c>
      <c r="E112">
        <v>279</v>
      </c>
      <c r="G112">
        <f>'2010 County vs. Tarsalis'!E105</f>
        <v>0</v>
      </c>
      <c r="I112" s="11">
        <v>40415</v>
      </c>
      <c r="J112" s="2"/>
      <c r="K112">
        <v>67</v>
      </c>
      <c r="L112">
        <v>10</v>
      </c>
      <c r="M112">
        <v>22</v>
      </c>
      <c r="Q112" s="20" t="e">
        <f t="shared" si="5"/>
        <v>#DIV/0!</v>
      </c>
      <c r="U112">
        <f t="shared" si="9"/>
        <v>0</v>
      </c>
      <c r="V112">
        <f t="shared" si="6"/>
        <v>0</v>
      </c>
      <c r="W112">
        <f t="shared" si="7"/>
        <v>257</v>
      </c>
      <c r="X112" s="6">
        <f t="shared" si="8"/>
        <v>111</v>
      </c>
    </row>
    <row r="113" spans="1:24" x14ac:dyDescent="0.2">
      <c r="A113" s="11">
        <v>40416</v>
      </c>
      <c r="B113" s="2"/>
      <c r="C113">
        <v>138</v>
      </c>
      <c r="D113">
        <v>131</v>
      </c>
      <c r="E113">
        <v>315</v>
      </c>
      <c r="G113">
        <f>'2010 County vs. Tarsalis'!E106</f>
        <v>0</v>
      </c>
      <c r="I113" s="11">
        <v>40416</v>
      </c>
      <c r="J113" s="2"/>
      <c r="K113">
        <v>16</v>
      </c>
      <c r="L113">
        <v>7</v>
      </c>
      <c r="M113">
        <v>18</v>
      </c>
      <c r="Q113" s="20" t="e">
        <f t="shared" si="5"/>
        <v>#DIV/0!</v>
      </c>
      <c r="U113">
        <f t="shared" si="9"/>
        <v>0</v>
      </c>
      <c r="V113">
        <f t="shared" si="6"/>
        <v>0</v>
      </c>
      <c r="W113">
        <f t="shared" si="7"/>
        <v>297</v>
      </c>
      <c r="X113" s="6">
        <f t="shared" si="8"/>
        <v>124</v>
      </c>
    </row>
    <row r="114" spans="1:24" x14ac:dyDescent="0.2">
      <c r="A114" s="11">
        <v>40417</v>
      </c>
      <c r="B114" s="2"/>
      <c r="C114">
        <v>89</v>
      </c>
      <c r="D114">
        <v>107</v>
      </c>
      <c r="E114">
        <v>393</v>
      </c>
      <c r="G114">
        <f>'2010 County vs. Tarsalis'!E107</f>
        <v>0</v>
      </c>
      <c r="I114" s="11">
        <v>40417</v>
      </c>
      <c r="J114" s="2"/>
      <c r="K114">
        <v>6</v>
      </c>
      <c r="L114">
        <v>4</v>
      </c>
      <c r="M114">
        <v>8</v>
      </c>
      <c r="Q114" s="20" t="e">
        <f t="shared" si="5"/>
        <v>#DIV/0!</v>
      </c>
      <c r="U114">
        <f t="shared" si="9"/>
        <v>0</v>
      </c>
      <c r="V114">
        <f t="shared" si="6"/>
        <v>0</v>
      </c>
      <c r="W114">
        <f t="shared" si="7"/>
        <v>385</v>
      </c>
      <c r="X114" s="6">
        <f t="shared" si="8"/>
        <v>103</v>
      </c>
    </row>
    <row r="115" spans="1:24" x14ac:dyDescent="0.2">
      <c r="A115" s="11">
        <v>40418</v>
      </c>
      <c r="B115" s="2"/>
      <c r="C115">
        <v>215</v>
      </c>
      <c r="D115">
        <v>101</v>
      </c>
      <c r="E115">
        <v>283</v>
      </c>
      <c r="G115">
        <f>'2010 County vs. Tarsalis'!E108</f>
        <v>0</v>
      </c>
      <c r="I115" s="11">
        <v>40418</v>
      </c>
      <c r="J115" s="2"/>
      <c r="K115">
        <v>5</v>
      </c>
      <c r="L115">
        <v>9</v>
      </c>
      <c r="M115">
        <v>8</v>
      </c>
      <c r="Q115" s="20" t="e">
        <f t="shared" si="5"/>
        <v>#DIV/0!</v>
      </c>
      <c r="U115">
        <f t="shared" si="9"/>
        <v>0</v>
      </c>
      <c r="V115">
        <f t="shared" si="6"/>
        <v>0</v>
      </c>
      <c r="W115">
        <f t="shared" si="7"/>
        <v>275</v>
      </c>
      <c r="X115" s="6">
        <f t="shared" si="8"/>
        <v>92</v>
      </c>
    </row>
    <row r="116" spans="1:24" x14ac:dyDescent="0.2">
      <c r="A116" s="11">
        <v>40419</v>
      </c>
      <c r="B116" s="2"/>
      <c r="C116">
        <v>0</v>
      </c>
      <c r="D116">
        <v>589</v>
      </c>
      <c r="E116">
        <v>165</v>
      </c>
      <c r="G116">
        <f>'2010 County vs. Tarsalis'!E109</f>
        <v>0</v>
      </c>
      <c r="I116" s="11">
        <v>40419</v>
      </c>
      <c r="J116" s="2"/>
      <c r="K116">
        <v>0</v>
      </c>
      <c r="L116">
        <v>15</v>
      </c>
      <c r="M116">
        <v>4</v>
      </c>
      <c r="Q116" s="20" t="e">
        <f t="shared" si="5"/>
        <v>#DIV/0!</v>
      </c>
      <c r="U116">
        <f t="shared" si="9"/>
        <v>0</v>
      </c>
      <c r="V116">
        <f t="shared" si="6"/>
        <v>0</v>
      </c>
      <c r="W116">
        <f t="shared" si="7"/>
        <v>161</v>
      </c>
      <c r="X116" s="6">
        <f t="shared" si="8"/>
        <v>574</v>
      </c>
    </row>
    <row r="117" spans="1:24" x14ac:dyDescent="0.2">
      <c r="A117" s="11">
        <v>40420</v>
      </c>
      <c r="B117" s="2"/>
      <c r="C117">
        <v>0</v>
      </c>
      <c r="D117">
        <v>589</v>
      </c>
      <c r="E117">
        <v>317.5</v>
      </c>
      <c r="G117">
        <f>'2010 County vs. Tarsalis'!E110</f>
        <v>0</v>
      </c>
      <c r="I117" s="11">
        <v>40420</v>
      </c>
      <c r="J117" s="2"/>
      <c r="K117">
        <v>0</v>
      </c>
      <c r="L117">
        <v>15</v>
      </c>
      <c r="M117">
        <v>38.5</v>
      </c>
      <c r="Q117" s="20" t="e">
        <f t="shared" si="5"/>
        <v>#DIV/0!</v>
      </c>
      <c r="U117">
        <f t="shared" si="9"/>
        <v>0</v>
      </c>
      <c r="V117">
        <f t="shared" si="6"/>
        <v>0</v>
      </c>
      <c r="W117">
        <f t="shared" si="7"/>
        <v>279</v>
      </c>
      <c r="X117" s="6">
        <f t="shared" si="8"/>
        <v>574</v>
      </c>
    </row>
    <row r="118" spans="1:24" x14ac:dyDescent="0.2">
      <c r="A118" s="11">
        <v>40421</v>
      </c>
      <c r="B118" s="2"/>
      <c r="C118">
        <v>0</v>
      </c>
      <c r="D118">
        <v>589</v>
      </c>
      <c r="E118">
        <v>317.5</v>
      </c>
      <c r="G118">
        <f>'2010 County vs. Tarsalis'!E111</f>
        <v>828</v>
      </c>
      <c r="I118" s="11">
        <v>40421</v>
      </c>
      <c r="J118" s="2"/>
      <c r="K118">
        <v>0</v>
      </c>
      <c r="L118">
        <v>15</v>
      </c>
      <c r="M118">
        <v>38.5</v>
      </c>
      <c r="Q118" s="20">
        <f t="shared" si="5"/>
        <v>0</v>
      </c>
      <c r="U118">
        <f t="shared" si="9"/>
        <v>828</v>
      </c>
      <c r="V118">
        <f t="shared" si="6"/>
        <v>0</v>
      </c>
      <c r="W118">
        <f t="shared" si="7"/>
        <v>279</v>
      </c>
      <c r="X118" s="6">
        <f t="shared" si="8"/>
        <v>574</v>
      </c>
    </row>
    <row r="119" spans="1:24" x14ac:dyDescent="0.2">
      <c r="A119" s="11">
        <v>40422</v>
      </c>
      <c r="B119" s="2"/>
      <c r="C119">
        <v>0</v>
      </c>
      <c r="D119">
        <v>180</v>
      </c>
      <c r="E119">
        <v>317.5</v>
      </c>
      <c r="G119">
        <f>'2010 County vs. Tarsalis'!E112</f>
        <v>0</v>
      </c>
      <c r="I119" s="11">
        <v>40422</v>
      </c>
      <c r="J119" s="2"/>
      <c r="K119">
        <v>0</v>
      </c>
      <c r="L119">
        <v>15</v>
      </c>
      <c r="M119">
        <v>38.5</v>
      </c>
      <c r="Q119" s="20" t="e">
        <f t="shared" si="5"/>
        <v>#DIV/0!</v>
      </c>
      <c r="U119">
        <f t="shared" si="9"/>
        <v>0</v>
      </c>
      <c r="V119">
        <f t="shared" si="6"/>
        <v>0</v>
      </c>
      <c r="W119">
        <f t="shared" si="7"/>
        <v>279</v>
      </c>
      <c r="X119" s="6">
        <f t="shared" si="8"/>
        <v>165</v>
      </c>
    </row>
    <row r="120" spans="1:24" x14ac:dyDescent="0.2">
      <c r="A120" s="11">
        <v>40423</v>
      </c>
      <c r="B120" s="2"/>
      <c r="C120">
        <v>0</v>
      </c>
      <c r="D120">
        <v>180</v>
      </c>
      <c r="E120">
        <v>317.5</v>
      </c>
      <c r="G120">
        <f>'2010 County vs. Tarsalis'!E113</f>
        <v>0</v>
      </c>
      <c r="I120" s="11">
        <v>40423</v>
      </c>
      <c r="J120" s="2"/>
      <c r="K120">
        <v>0</v>
      </c>
      <c r="L120">
        <v>15</v>
      </c>
      <c r="M120">
        <v>38.5</v>
      </c>
      <c r="Q120" s="20" t="e">
        <f t="shared" si="5"/>
        <v>#DIV/0!</v>
      </c>
      <c r="U120">
        <f t="shared" si="9"/>
        <v>0</v>
      </c>
      <c r="V120">
        <f t="shared" si="6"/>
        <v>0</v>
      </c>
      <c r="W120">
        <f t="shared" si="7"/>
        <v>279</v>
      </c>
      <c r="X120" s="6">
        <f t="shared" si="8"/>
        <v>165</v>
      </c>
    </row>
    <row r="121" spans="1:24" x14ac:dyDescent="0.2">
      <c r="A121" s="11">
        <v>40424</v>
      </c>
      <c r="B121" s="2"/>
      <c r="C121">
        <v>0</v>
      </c>
      <c r="D121">
        <v>129</v>
      </c>
      <c r="E121">
        <v>51</v>
      </c>
      <c r="G121">
        <f>'2010 County vs. Tarsalis'!E114</f>
        <v>0</v>
      </c>
      <c r="I121" s="11">
        <v>40424</v>
      </c>
      <c r="J121" s="2"/>
      <c r="K121">
        <v>0</v>
      </c>
      <c r="L121">
        <v>23</v>
      </c>
      <c r="M121">
        <v>14</v>
      </c>
      <c r="Q121" s="20" t="e">
        <f t="shared" si="5"/>
        <v>#DIV/0!</v>
      </c>
      <c r="U121">
        <f t="shared" si="9"/>
        <v>0</v>
      </c>
      <c r="V121">
        <f t="shared" si="6"/>
        <v>0</v>
      </c>
      <c r="W121">
        <f t="shared" si="7"/>
        <v>37</v>
      </c>
      <c r="X121" s="6">
        <f t="shared" si="8"/>
        <v>106</v>
      </c>
    </row>
    <row r="122" spans="1:24" x14ac:dyDescent="0.2">
      <c r="A122" s="11">
        <v>40425</v>
      </c>
      <c r="B122" s="2"/>
      <c r="C122">
        <v>0</v>
      </c>
      <c r="D122">
        <v>195</v>
      </c>
      <c r="E122">
        <v>65</v>
      </c>
      <c r="G122">
        <f>'2010 County vs. Tarsalis'!E115</f>
        <v>0</v>
      </c>
      <c r="I122" s="11">
        <v>40425</v>
      </c>
      <c r="J122" s="2"/>
      <c r="K122">
        <v>0</v>
      </c>
      <c r="L122">
        <v>23</v>
      </c>
      <c r="M122">
        <v>20</v>
      </c>
      <c r="Q122" s="20" t="e">
        <f t="shared" si="5"/>
        <v>#DIV/0!</v>
      </c>
      <c r="U122">
        <f t="shared" si="9"/>
        <v>0</v>
      </c>
      <c r="V122">
        <f t="shared" si="6"/>
        <v>0</v>
      </c>
      <c r="W122">
        <f t="shared" si="7"/>
        <v>45</v>
      </c>
      <c r="X122" s="6">
        <f t="shared" si="8"/>
        <v>172</v>
      </c>
    </row>
    <row r="123" spans="1:24" x14ac:dyDescent="0.2">
      <c r="A123" s="11">
        <v>40426</v>
      </c>
      <c r="B123" s="2"/>
      <c r="E123">
        <v>73</v>
      </c>
      <c r="G123">
        <f>'2010 County vs. Tarsalis'!E116</f>
        <v>0</v>
      </c>
      <c r="I123" s="11">
        <v>40426</v>
      </c>
      <c r="J123" s="2"/>
      <c r="M123">
        <v>12</v>
      </c>
      <c r="Q123" s="20" t="e">
        <f t="shared" si="5"/>
        <v>#DIV/0!</v>
      </c>
      <c r="U123">
        <f t="shared" si="9"/>
        <v>0</v>
      </c>
      <c r="V123">
        <f t="shared" si="6"/>
        <v>0</v>
      </c>
      <c r="W123">
        <f t="shared" si="7"/>
        <v>61</v>
      </c>
      <c r="X123" s="6">
        <f t="shared" si="8"/>
        <v>0</v>
      </c>
    </row>
    <row r="124" spans="1:24" x14ac:dyDescent="0.2">
      <c r="A124" s="11">
        <v>40427</v>
      </c>
      <c r="B124" s="2"/>
      <c r="G124">
        <f>'2010 County vs. Tarsalis'!E117</f>
        <v>0</v>
      </c>
      <c r="Q124" s="20" t="e">
        <f t="shared" si="5"/>
        <v>#DIV/0!</v>
      </c>
    </row>
    <row r="125" spans="1:24" x14ac:dyDescent="0.2">
      <c r="A125" s="11">
        <v>40428</v>
      </c>
      <c r="B125" s="2"/>
      <c r="G125">
        <f>'2010 County vs. Tarsalis'!E118</f>
        <v>0</v>
      </c>
      <c r="Q125" s="20" t="e">
        <f t="shared" si="5"/>
        <v>#DIV/0!</v>
      </c>
    </row>
    <row r="126" spans="1:24" x14ac:dyDescent="0.2">
      <c r="A126" s="11">
        <v>40429</v>
      </c>
      <c r="B126" s="2"/>
      <c r="G126">
        <f>'2010 County vs. Tarsalis'!E119</f>
        <v>0</v>
      </c>
      <c r="Q126" s="20" t="e">
        <f t="shared" si="5"/>
        <v>#DIV/0!</v>
      </c>
    </row>
    <row r="127" spans="1:24" x14ac:dyDescent="0.2">
      <c r="A127" s="11"/>
      <c r="B127" s="2"/>
      <c r="Q127" s="20" t="e">
        <f t="shared" si="5"/>
        <v>#DIV/0!</v>
      </c>
    </row>
    <row r="128" spans="1:24" x14ac:dyDescent="0.2">
      <c r="A128" s="11"/>
      <c r="B128" s="2"/>
      <c r="Q128" s="6"/>
    </row>
    <row r="129" spans="1:17" x14ac:dyDescent="0.2">
      <c r="A129" s="15" t="s">
        <v>33</v>
      </c>
      <c r="B129" s="2"/>
      <c r="D129" s="10">
        <f>SUM(D9:D128)</f>
        <v>80732</v>
      </c>
      <c r="E129" s="10">
        <f t="shared" ref="E129:M129" si="10">SUM(E9:E128)</f>
        <v>57001.870000000024</v>
      </c>
      <c r="F129" s="10" t="s">
        <v>27</v>
      </c>
      <c r="G129" s="10"/>
      <c r="H129" s="10"/>
      <c r="I129" s="10" t="s">
        <v>27</v>
      </c>
      <c r="J129" s="10" t="s">
        <v>27</v>
      </c>
      <c r="K129" s="10">
        <f t="shared" si="10"/>
        <v>1004</v>
      </c>
      <c r="L129" s="10">
        <f t="shared" si="10"/>
        <v>8154.98</v>
      </c>
      <c r="M129" s="10">
        <f t="shared" si="10"/>
        <v>2089.84</v>
      </c>
      <c r="Q129" s="6"/>
    </row>
    <row r="130" spans="1:17" x14ac:dyDescent="0.2">
      <c r="A130" s="11"/>
      <c r="B130" s="2"/>
    </row>
    <row r="131" spans="1:17" x14ac:dyDescent="0.2">
      <c r="A131" s="11"/>
      <c r="B131" s="2"/>
    </row>
    <row r="132" spans="1:17" x14ac:dyDescent="0.2">
      <c r="A132" s="11"/>
      <c r="B132" s="2"/>
    </row>
    <row r="133" spans="1:17" x14ac:dyDescent="0.2">
      <c r="A133" s="11"/>
      <c r="B133" s="2"/>
    </row>
    <row r="134" spans="1:17" x14ac:dyDescent="0.2">
      <c r="A134" s="11"/>
      <c r="B134" s="2"/>
    </row>
    <row r="135" spans="1:17" x14ac:dyDescent="0.2">
      <c r="A135" s="11"/>
      <c r="B135" s="2"/>
    </row>
    <row r="136" spans="1:17" x14ac:dyDescent="0.2">
      <c r="A136" s="11"/>
      <c r="B136" s="2"/>
    </row>
    <row r="137" spans="1:17" x14ac:dyDescent="0.2">
      <c r="A137" s="11"/>
      <c r="B137" s="2"/>
    </row>
    <row r="138" spans="1:17" x14ac:dyDescent="0.2">
      <c r="A138" s="11"/>
      <c r="B138" s="2"/>
    </row>
    <row r="139" spans="1:17" x14ac:dyDescent="0.2">
      <c r="A139" s="11"/>
      <c r="B139" s="2"/>
    </row>
    <row r="140" spans="1:17" x14ac:dyDescent="0.2">
      <c r="A140" s="11"/>
      <c r="B140" s="2"/>
    </row>
    <row r="141" spans="1:17" x14ac:dyDescent="0.2">
      <c r="A141" s="11"/>
      <c r="B141" s="2"/>
    </row>
    <row r="142" spans="1:17" x14ac:dyDescent="0.2">
      <c r="A142" s="11"/>
      <c r="B142" s="2"/>
    </row>
    <row r="143" spans="1:17" x14ac:dyDescent="0.2">
      <c r="A143" s="11"/>
      <c r="B143" s="2"/>
    </row>
    <row r="144" spans="1:17" x14ac:dyDescent="0.2">
      <c r="A144" s="11"/>
      <c r="B144" s="2"/>
    </row>
    <row r="145" spans="1:2" x14ac:dyDescent="0.2">
      <c r="A145" s="11"/>
      <c r="B145" s="2"/>
    </row>
    <row r="146" spans="1:2" x14ac:dyDescent="0.2">
      <c r="A146" s="11"/>
      <c r="B146" s="2"/>
    </row>
    <row r="147" spans="1:2" x14ac:dyDescent="0.2">
      <c r="A147" s="11"/>
      <c r="B147" s="2"/>
    </row>
    <row r="148" spans="1:2" x14ac:dyDescent="0.2">
      <c r="A148" s="11"/>
      <c r="B148" s="2"/>
    </row>
    <row r="149" spans="1:2" x14ac:dyDescent="0.2">
      <c r="A149" s="11"/>
      <c r="B149" s="2"/>
    </row>
    <row r="150" spans="1:2" x14ac:dyDescent="0.2">
      <c r="A150" s="11"/>
      <c r="B150" s="2"/>
    </row>
    <row r="151" spans="1:2" x14ac:dyDescent="0.2">
      <c r="A151" s="11"/>
      <c r="B151" s="2"/>
    </row>
    <row r="152" spans="1:2" x14ac:dyDescent="0.2">
      <c r="A152" s="11"/>
      <c r="B152" s="2"/>
    </row>
    <row r="153" spans="1:2" x14ac:dyDescent="0.2">
      <c r="A153" s="11"/>
      <c r="B153" s="2"/>
    </row>
    <row r="154" spans="1:2" x14ac:dyDescent="0.2">
      <c r="A154" s="11"/>
      <c r="B154" s="2"/>
    </row>
    <row r="155" spans="1:2" x14ac:dyDescent="0.2">
      <c r="A155" s="11"/>
      <c r="B155" s="2"/>
    </row>
    <row r="156" spans="1:2" x14ac:dyDescent="0.2">
      <c r="A156" s="11"/>
      <c r="B156" s="2"/>
    </row>
    <row r="157" spans="1:2" x14ac:dyDescent="0.2">
      <c r="A157" s="11"/>
      <c r="B157" s="2"/>
    </row>
    <row r="158" spans="1:2" x14ac:dyDescent="0.2">
      <c r="A158" s="11"/>
      <c r="B158" s="2"/>
    </row>
    <row r="159" spans="1:2" x14ac:dyDescent="0.2">
      <c r="A159" s="11"/>
      <c r="B159" s="2"/>
    </row>
    <row r="160" spans="1:2" x14ac:dyDescent="0.2">
      <c r="A160" s="11"/>
      <c r="B160" s="2"/>
    </row>
    <row r="161" spans="1:2" x14ac:dyDescent="0.2">
      <c r="A161" s="11"/>
      <c r="B161" s="2"/>
    </row>
    <row r="162" spans="1:2" x14ac:dyDescent="0.2">
      <c r="A162" s="11"/>
      <c r="B162" s="2"/>
    </row>
    <row r="163" spans="1:2" x14ac:dyDescent="0.2">
      <c r="A163" s="11"/>
      <c r="B163" s="2"/>
    </row>
    <row r="164" spans="1:2" x14ac:dyDescent="0.2">
      <c r="A164" s="11"/>
      <c r="B164" s="2"/>
    </row>
    <row r="165" spans="1:2" x14ac:dyDescent="0.2">
      <c r="A165" s="11"/>
      <c r="B165" s="2"/>
    </row>
    <row r="166" spans="1:2" x14ac:dyDescent="0.2">
      <c r="A166" s="11"/>
      <c r="B166" s="2"/>
    </row>
    <row r="167" spans="1:2" x14ac:dyDescent="0.2">
      <c r="A167" s="11"/>
      <c r="B167" s="2"/>
    </row>
    <row r="168" spans="1:2" x14ac:dyDescent="0.2">
      <c r="A168" s="11"/>
      <c r="B168" s="2"/>
    </row>
    <row r="169" spans="1:2" x14ac:dyDescent="0.2">
      <c r="A169" s="11"/>
      <c r="B169" s="2"/>
    </row>
    <row r="170" spans="1:2" x14ac:dyDescent="0.2">
      <c r="A170" s="11"/>
      <c r="B170" s="2"/>
    </row>
    <row r="171" spans="1:2" x14ac:dyDescent="0.2">
      <c r="A171" s="11"/>
      <c r="B171" s="2"/>
    </row>
    <row r="172" spans="1:2" x14ac:dyDescent="0.2">
      <c r="A172" s="11"/>
      <c r="B172" s="2"/>
    </row>
    <row r="173" spans="1:2" x14ac:dyDescent="0.2">
      <c r="A173" s="11"/>
      <c r="B173" s="2"/>
    </row>
    <row r="174" spans="1:2" x14ac:dyDescent="0.2">
      <c r="A174" s="11"/>
      <c r="B174" s="2"/>
    </row>
    <row r="175" spans="1:2" x14ac:dyDescent="0.2">
      <c r="A175" s="11"/>
      <c r="B175" s="2"/>
    </row>
    <row r="176" spans="1:2" x14ac:dyDescent="0.2">
      <c r="A176" s="11"/>
      <c r="B176" s="2"/>
    </row>
  </sheetData>
  <mergeCells count="7">
    <mergeCell ref="C7:D7"/>
    <mergeCell ref="K7:L7"/>
    <mergeCell ref="AD7:AD8"/>
    <mergeCell ref="AF7:AF8"/>
    <mergeCell ref="Y7:AA7"/>
    <mergeCell ref="AB7:AC7"/>
    <mergeCell ref="Q7:R7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C1" workbookViewId="0">
      <selection activeCell="Q7" sqref="Q7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Z165"/>
  <sheetViews>
    <sheetView zoomScale="70" zoomScaleNormal="70" workbookViewId="0">
      <pane xSplit="21" ySplit="8" topLeftCell="Y126" activePane="bottomRight" state="frozen"/>
      <selection pane="topRight" activeCell="V1" sqref="V1"/>
      <selection pane="bottomLeft" activeCell="A9" sqref="A9"/>
      <selection pane="bottomRight" activeCell="B143" sqref="B143:S143"/>
    </sheetView>
  </sheetViews>
  <sheetFormatPr defaultRowHeight="12.75" x14ac:dyDescent="0.2"/>
  <cols>
    <col min="1" max="1" width="11.7109375" bestFit="1" customWidth="1"/>
    <col min="5" max="5" width="11.42578125" bestFit="1" customWidth="1"/>
    <col min="6" max="6" width="9.85546875" bestFit="1" customWidth="1"/>
    <col min="8" max="8" width="10.28515625" style="1" customWidth="1"/>
    <col min="14" max="14" width="10.140625" style="1" customWidth="1"/>
    <col min="17" max="17" width="9.140625" style="1"/>
    <col min="18" max="18" width="9.7109375" customWidth="1"/>
    <col min="19" max="19" width="9.140625" style="1"/>
  </cols>
  <sheetData>
    <row r="1" spans="1:22" x14ac:dyDescent="0.2">
      <c r="A1" s="62" t="s">
        <v>34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</row>
    <row r="2" spans="1:22" ht="25.5" x14ac:dyDescent="0.2">
      <c r="A2" s="62" t="s">
        <v>35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</row>
    <row r="3" spans="1:22" ht="51" x14ac:dyDescent="0.2">
      <c r="A3" s="62" t="s">
        <v>36</v>
      </c>
      <c r="B3" s="62"/>
      <c r="C3" s="62"/>
      <c r="D3" s="62" t="s">
        <v>37</v>
      </c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1:22" ht="25.5" x14ac:dyDescent="0.2">
      <c r="A4" s="62" t="s">
        <v>38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</row>
    <row r="5" spans="1:22" x14ac:dyDescent="0.2">
      <c r="A5" s="62" t="s">
        <v>39</v>
      </c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</row>
    <row r="6" spans="1:22" ht="25.5" x14ac:dyDescent="0.2">
      <c r="A6" s="62" t="s">
        <v>40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s="4" t="s">
        <v>62</v>
      </c>
      <c r="S8" s="1" t="s">
        <v>63</v>
      </c>
      <c r="T8" s="70"/>
      <c r="V8" s="70"/>
    </row>
    <row r="9" spans="1:22" x14ac:dyDescent="0.2">
      <c r="A9" s="21">
        <v>40303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>
        <f t="shared" ref="T9:T72" si="0">SUM(B9:S9)</f>
        <v>0</v>
      </c>
      <c r="U9" s="62"/>
      <c r="V9" s="62">
        <f>SUM(T9+U9)</f>
        <v>0</v>
      </c>
    </row>
    <row r="10" spans="1:22" x14ac:dyDescent="0.2">
      <c r="A10" s="21">
        <v>40304</v>
      </c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>
        <f t="shared" si="0"/>
        <v>0</v>
      </c>
      <c r="U10" s="62"/>
      <c r="V10" s="62">
        <f t="shared" ref="V10:V73" si="1">SUM(T10+U10)</f>
        <v>0</v>
      </c>
    </row>
    <row r="11" spans="1:22" x14ac:dyDescent="0.2">
      <c r="A11" s="21">
        <v>40305</v>
      </c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>
        <f t="shared" si="0"/>
        <v>0</v>
      </c>
      <c r="U11" s="62"/>
      <c r="V11" s="62">
        <f t="shared" si="1"/>
        <v>0</v>
      </c>
    </row>
    <row r="12" spans="1:22" x14ac:dyDescent="0.2">
      <c r="A12" s="21">
        <v>40306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>
        <f t="shared" si="0"/>
        <v>0</v>
      </c>
      <c r="U12" s="62"/>
      <c r="V12" s="62">
        <f t="shared" si="1"/>
        <v>0</v>
      </c>
    </row>
    <row r="13" spans="1:22" x14ac:dyDescent="0.2">
      <c r="A13" s="21">
        <v>40307</v>
      </c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>
        <f t="shared" si="0"/>
        <v>0</v>
      </c>
      <c r="U13" s="62"/>
      <c r="V13" s="62">
        <f t="shared" si="1"/>
        <v>0</v>
      </c>
    </row>
    <row r="14" spans="1:22" x14ac:dyDescent="0.2">
      <c r="A14" s="21">
        <v>40308</v>
      </c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>
        <f t="shared" si="0"/>
        <v>0</v>
      </c>
      <c r="U14" s="62"/>
      <c r="V14" s="62">
        <f t="shared" si="1"/>
        <v>0</v>
      </c>
    </row>
    <row r="15" spans="1:22" x14ac:dyDescent="0.2">
      <c r="A15" s="21">
        <v>40309</v>
      </c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>
        <f t="shared" si="0"/>
        <v>0</v>
      </c>
      <c r="U15" s="62"/>
      <c r="V15" s="62">
        <f t="shared" si="1"/>
        <v>0</v>
      </c>
    </row>
    <row r="16" spans="1:22" x14ac:dyDescent="0.2">
      <c r="A16" s="21">
        <v>40310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>
        <f t="shared" si="0"/>
        <v>0</v>
      </c>
      <c r="U16" s="62"/>
      <c r="V16" s="62">
        <f t="shared" si="1"/>
        <v>0</v>
      </c>
    </row>
    <row r="17" spans="1:22" x14ac:dyDescent="0.2">
      <c r="A17" s="21">
        <v>40311</v>
      </c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>
        <f t="shared" si="0"/>
        <v>0</v>
      </c>
      <c r="U17" s="62"/>
      <c r="V17" s="62">
        <f t="shared" si="1"/>
        <v>0</v>
      </c>
    </row>
    <row r="18" spans="1:22" x14ac:dyDescent="0.2">
      <c r="A18" s="21">
        <v>40312</v>
      </c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>
        <f t="shared" si="0"/>
        <v>0</v>
      </c>
      <c r="U18" s="62"/>
      <c r="V18" s="62">
        <f t="shared" si="1"/>
        <v>0</v>
      </c>
    </row>
    <row r="19" spans="1:22" x14ac:dyDescent="0.2">
      <c r="A19" s="21">
        <v>40313</v>
      </c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>
        <f t="shared" si="0"/>
        <v>0</v>
      </c>
      <c r="U19" s="62"/>
      <c r="V19" s="62">
        <f t="shared" si="1"/>
        <v>0</v>
      </c>
    </row>
    <row r="20" spans="1:22" x14ac:dyDescent="0.2">
      <c r="A20" s="21">
        <v>40314</v>
      </c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>
        <f t="shared" si="0"/>
        <v>0</v>
      </c>
      <c r="U20" s="62"/>
      <c r="V20" s="62">
        <f t="shared" si="1"/>
        <v>0</v>
      </c>
    </row>
    <row r="21" spans="1:22" x14ac:dyDescent="0.2">
      <c r="A21" s="21">
        <v>40315</v>
      </c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>
        <f t="shared" si="0"/>
        <v>0</v>
      </c>
      <c r="U21" s="62"/>
      <c r="V21" s="62">
        <f t="shared" si="1"/>
        <v>0</v>
      </c>
    </row>
    <row r="22" spans="1:22" x14ac:dyDescent="0.2">
      <c r="A22" s="21">
        <v>40316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>
        <f t="shared" si="0"/>
        <v>0</v>
      </c>
      <c r="U22" s="62"/>
      <c r="V22" s="62">
        <f t="shared" si="1"/>
        <v>0</v>
      </c>
    </row>
    <row r="23" spans="1:22" x14ac:dyDescent="0.2">
      <c r="A23" s="21">
        <v>40317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>
        <f t="shared" si="0"/>
        <v>0</v>
      </c>
      <c r="U23" s="62"/>
      <c r="V23" s="62">
        <f t="shared" si="1"/>
        <v>0</v>
      </c>
    </row>
    <row r="24" spans="1:22" x14ac:dyDescent="0.2">
      <c r="A24" s="21">
        <v>40318</v>
      </c>
      <c r="B24" s="62">
        <v>0</v>
      </c>
      <c r="C24" s="62">
        <v>0</v>
      </c>
      <c r="D24" s="62">
        <v>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0</v>
      </c>
      <c r="K24" s="62">
        <v>0</v>
      </c>
      <c r="L24" s="62">
        <v>0</v>
      </c>
      <c r="M24" s="62">
        <v>0</v>
      </c>
      <c r="N24" s="62">
        <v>0</v>
      </c>
      <c r="O24" s="62">
        <v>4.8</v>
      </c>
      <c r="P24" s="62">
        <v>0</v>
      </c>
      <c r="Q24" s="62">
        <v>0</v>
      </c>
      <c r="R24" s="62">
        <v>0</v>
      </c>
      <c r="S24" s="62">
        <v>0</v>
      </c>
      <c r="T24" s="62">
        <f t="shared" si="0"/>
        <v>4.8</v>
      </c>
      <c r="U24" s="62"/>
      <c r="V24" s="62">
        <f t="shared" si="1"/>
        <v>4.8</v>
      </c>
    </row>
    <row r="25" spans="1:22" x14ac:dyDescent="0.2">
      <c r="A25" s="21">
        <v>40319</v>
      </c>
      <c r="B25" s="62">
        <v>0</v>
      </c>
      <c r="C25" s="62">
        <v>0</v>
      </c>
      <c r="D25" s="62">
        <v>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0</v>
      </c>
      <c r="K25" s="62">
        <v>0</v>
      </c>
      <c r="L25" s="62">
        <v>0</v>
      </c>
      <c r="M25" s="62">
        <v>0</v>
      </c>
      <c r="N25" s="62">
        <v>0</v>
      </c>
      <c r="O25" s="62">
        <v>4.8</v>
      </c>
      <c r="P25" s="62">
        <v>0</v>
      </c>
      <c r="Q25" s="62">
        <v>0</v>
      </c>
      <c r="R25" s="62">
        <v>0</v>
      </c>
      <c r="S25" s="62">
        <v>0</v>
      </c>
      <c r="T25" s="62">
        <f>SUM(B25:S25)</f>
        <v>4.8</v>
      </c>
      <c r="U25" s="62"/>
      <c r="V25" s="62">
        <f t="shared" si="1"/>
        <v>4.8</v>
      </c>
    </row>
    <row r="26" spans="1:22" x14ac:dyDescent="0.2">
      <c r="A26" s="21">
        <v>40320</v>
      </c>
      <c r="B26" s="62">
        <v>0</v>
      </c>
      <c r="C26" s="62">
        <v>0</v>
      </c>
      <c r="D26" s="62">
        <v>0</v>
      </c>
      <c r="E26" s="62">
        <v>0</v>
      </c>
      <c r="F26" s="62">
        <v>0</v>
      </c>
      <c r="G26" s="62">
        <v>0</v>
      </c>
      <c r="H26" s="62">
        <v>0</v>
      </c>
      <c r="I26" s="62">
        <v>0</v>
      </c>
      <c r="J26" s="62">
        <v>0</v>
      </c>
      <c r="K26" s="62">
        <v>0</v>
      </c>
      <c r="L26" s="62">
        <v>0</v>
      </c>
      <c r="M26" s="62">
        <v>0</v>
      </c>
      <c r="N26" s="62">
        <v>0</v>
      </c>
      <c r="O26" s="62">
        <v>4.8</v>
      </c>
      <c r="P26" s="62">
        <v>0</v>
      </c>
      <c r="Q26" s="62">
        <v>0</v>
      </c>
      <c r="R26" s="62">
        <v>0</v>
      </c>
      <c r="S26" s="62">
        <v>0</v>
      </c>
      <c r="T26" s="62">
        <f t="shared" si="0"/>
        <v>4.8</v>
      </c>
      <c r="U26" s="62"/>
      <c r="V26" s="62">
        <f t="shared" si="1"/>
        <v>4.8</v>
      </c>
    </row>
    <row r="27" spans="1:22" x14ac:dyDescent="0.2">
      <c r="A27" s="21">
        <v>40321</v>
      </c>
      <c r="B27" s="62">
        <v>0</v>
      </c>
      <c r="C27" s="62">
        <v>0</v>
      </c>
      <c r="D27" s="62">
        <v>0</v>
      </c>
      <c r="E27" s="62">
        <v>0</v>
      </c>
      <c r="F27" s="62">
        <v>0</v>
      </c>
      <c r="G27" s="62">
        <v>0</v>
      </c>
      <c r="H27" s="62">
        <v>0</v>
      </c>
      <c r="I27" s="62">
        <v>0</v>
      </c>
      <c r="J27" s="62">
        <v>0</v>
      </c>
      <c r="K27" s="62">
        <v>0</v>
      </c>
      <c r="L27" s="62">
        <v>0</v>
      </c>
      <c r="M27" s="62">
        <v>0</v>
      </c>
      <c r="N27" s="62">
        <v>0</v>
      </c>
      <c r="O27" s="62">
        <v>4.8</v>
      </c>
      <c r="P27" s="62">
        <v>0</v>
      </c>
      <c r="Q27" s="62">
        <v>0</v>
      </c>
      <c r="R27" s="62">
        <v>0</v>
      </c>
      <c r="S27" s="62">
        <v>0</v>
      </c>
      <c r="T27" s="62">
        <f t="shared" si="0"/>
        <v>4.8</v>
      </c>
      <c r="U27" s="62"/>
      <c r="V27" s="62">
        <f t="shared" si="1"/>
        <v>4.8</v>
      </c>
    </row>
    <row r="28" spans="1:22" x14ac:dyDescent="0.2">
      <c r="A28" s="21">
        <v>40322</v>
      </c>
      <c r="B28" s="62">
        <v>0</v>
      </c>
      <c r="C28" s="62">
        <v>0</v>
      </c>
      <c r="D28" s="62">
        <v>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0</v>
      </c>
      <c r="K28" s="62">
        <v>0</v>
      </c>
      <c r="L28" s="62">
        <v>0</v>
      </c>
      <c r="M28" s="62">
        <v>0</v>
      </c>
      <c r="N28" s="62">
        <v>0</v>
      </c>
      <c r="O28" s="62">
        <v>4.8</v>
      </c>
      <c r="P28" s="62">
        <v>0</v>
      </c>
      <c r="Q28" s="62">
        <v>0</v>
      </c>
      <c r="R28" s="62">
        <v>0</v>
      </c>
      <c r="S28" s="62">
        <v>0</v>
      </c>
      <c r="T28" s="62">
        <f t="shared" si="0"/>
        <v>4.8</v>
      </c>
      <c r="U28" s="62">
        <v>0</v>
      </c>
      <c r="V28" s="62">
        <f t="shared" si="1"/>
        <v>4.8</v>
      </c>
    </row>
    <row r="29" spans="1:22" x14ac:dyDescent="0.2">
      <c r="A29" s="21">
        <v>40323</v>
      </c>
      <c r="B29" s="62">
        <v>1</v>
      </c>
      <c r="C29" s="62">
        <v>0</v>
      </c>
      <c r="D29" s="62">
        <v>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0</v>
      </c>
      <c r="K29" s="62">
        <v>0</v>
      </c>
      <c r="L29" s="62">
        <v>0</v>
      </c>
      <c r="M29" s="62">
        <v>0</v>
      </c>
      <c r="N29" s="62">
        <v>0</v>
      </c>
      <c r="O29" s="62">
        <v>12</v>
      </c>
      <c r="P29" s="62">
        <v>0</v>
      </c>
      <c r="Q29" s="62">
        <v>0</v>
      </c>
      <c r="R29" s="62">
        <v>0</v>
      </c>
      <c r="S29" s="62">
        <v>0</v>
      </c>
      <c r="T29" s="62">
        <f t="shared" si="0"/>
        <v>13</v>
      </c>
      <c r="U29" s="62">
        <v>1</v>
      </c>
      <c r="V29" s="62">
        <f t="shared" si="1"/>
        <v>14</v>
      </c>
    </row>
    <row r="30" spans="1:22" x14ac:dyDescent="0.2">
      <c r="A30" s="21">
        <v>40324</v>
      </c>
      <c r="B30" s="62">
        <v>3</v>
      </c>
      <c r="C30" s="62">
        <v>1</v>
      </c>
      <c r="D30" s="62">
        <v>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0</v>
      </c>
      <c r="K30" s="62">
        <v>0</v>
      </c>
      <c r="L30" s="62">
        <v>0</v>
      </c>
      <c r="M30" s="62">
        <v>0</v>
      </c>
      <c r="N30" s="62">
        <v>0</v>
      </c>
      <c r="O30" s="62">
        <v>3</v>
      </c>
      <c r="P30" s="62">
        <v>0</v>
      </c>
      <c r="Q30" s="62">
        <v>0</v>
      </c>
      <c r="R30" s="62">
        <v>0</v>
      </c>
      <c r="S30" s="62">
        <v>0</v>
      </c>
      <c r="T30" s="62">
        <f t="shared" si="0"/>
        <v>7</v>
      </c>
      <c r="U30" s="62">
        <v>0</v>
      </c>
      <c r="V30" s="62">
        <f t="shared" si="1"/>
        <v>7</v>
      </c>
    </row>
    <row r="31" spans="1:22" x14ac:dyDescent="0.2">
      <c r="A31" s="21">
        <v>40325</v>
      </c>
      <c r="B31" s="62">
        <v>0</v>
      </c>
      <c r="C31" s="62">
        <v>0</v>
      </c>
      <c r="D31" s="62">
        <v>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0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0</v>
      </c>
      <c r="Q31" s="62">
        <v>0</v>
      </c>
      <c r="R31" s="62">
        <v>0</v>
      </c>
      <c r="S31" s="62">
        <v>0</v>
      </c>
      <c r="T31" s="62">
        <f t="shared" si="0"/>
        <v>0</v>
      </c>
      <c r="U31" s="62">
        <v>0</v>
      </c>
      <c r="V31" s="62">
        <f t="shared" si="1"/>
        <v>0</v>
      </c>
    </row>
    <row r="32" spans="1:22" x14ac:dyDescent="0.2">
      <c r="A32" s="21">
        <v>40326</v>
      </c>
      <c r="B32" s="62">
        <v>1</v>
      </c>
      <c r="C32" s="62">
        <v>0</v>
      </c>
      <c r="D32" s="62">
        <v>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  <c r="K32" s="62">
        <v>0</v>
      </c>
      <c r="L32" s="62">
        <v>0</v>
      </c>
      <c r="M32" s="62">
        <v>0</v>
      </c>
      <c r="N32" s="62">
        <v>0</v>
      </c>
      <c r="O32" s="62">
        <v>12</v>
      </c>
      <c r="P32" s="62">
        <v>0</v>
      </c>
      <c r="Q32" s="62">
        <v>0</v>
      </c>
      <c r="R32" s="62">
        <v>0</v>
      </c>
      <c r="S32" s="62">
        <v>0</v>
      </c>
      <c r="T32" s="62">
        <f t="shared" si="0"/>
        <v>13</v>
      </c>
      <c r="U32" s="62">
        <v>2</v>
      </c>
      <c r="V32" s="62">
        <f t="shared" si="1"/>
        <v>15</v>
      </c>
    </row>
    <row r="33" spans="1:22" x14ac:dyDescent="0.2">
      <c r="A33" s="21">
        <v>40327</v>
      </c>
      <c r="B33" s="62">
        <v>2.25</v>
      </c>
      <c r="C33" s="62">
        <v>0</v>
      </c>
      <c r="D33" s="62">
        <v>0</v>
      </c>
      <c r="E33" s="62">
        <v>0</v>
      </c>
      <c r="F33" s="62">
        <v>0</v>
      </c>
      <c r="G33" s="62">
        <v>0</v>
      </c>
      <c r="H33" s="62">
        <v>0</v>
      </c>
      <c r="I33" s="62">
        <v>0.25</v>
      </c>
      <c r="J33" s="62">
        <v>0</v>
      </c>
      <c r="K33" s="62">
        <v>0</v>
      </c>
      <c r="L33" s="62">
        <v>0.25</v>
      </c>
      <c r="M33" s="62">
        <v>0</v>
      </c>
      <c r="N33" s="62">
        <v>0</v>
      </c>
      <c r="O33" s="62">
        <v>2.75</v>
      </c>
      <c r="P33" s="62">
        <v>0</v>
      </c>
      <c r="Q33" s="62">
        <v>0</v>
      </c>
      <c r="R33" s="62">
        <v>0</v>
      </c>
      <c r="S33" s="62">
        <v>0</v>
      </c>
      <c r="T33" s="62">
        <f t="shared" si="0"/>
        <v>5.5</v>
      </c>
      <c r="U33" s="62">
        <v>3</v>
      </c>
      <c r="V33" s="62">
        <f t="shared" si="1"/>
        <v>8.5</v>
      </c>
    </row>
    <row r="34" spans="1:22" x14ac:dyDescent="0.2">
      <c r="A34" s="21">
        <v>40328</v>
      </c>
      <c r="B34" s="62">
        <v>2.25</v>
      </c>
      <c r="C34" s="62">
        <v>0</v>
      </c>
      <c r="D34" s="62">
        <v>0</v>
      </c>
      <c r="E34" s="62">
        <v>0</v>
      </c>
      <c r="F34" s="62">
        <v>0</v>
      </c>
      <c r="G34" s="62">
        <v>0</v>
      </c>
      <c r="H34" s="62">
        <v>0</v>
      </c>
      <c r="I34" s="62">
        <v>0.25</v>
      </c>
      <c r="J34" s="62">
        <v>0</v>
      </c>
      <c r="K34" s="62">
        <v>0</v>
      </c>
      <c r="L34" s="62">
        <v>0.25</v>
      </c>
      <c r="M34" s="62">
        <v>0</v>
      </c>
      <c r="N34" s="62">
        <v>0</v>
      </c>
      <c r="O34" s="62">
        <v>2.75</v>
      </c>
      <c r="P34" s="62">
        <v>0</v>
      </c>
      <c r="Q34" s="62">
        <v>0</v>
      </c>
      <c r="R34" s="62">
        <v>0</v>
      </c>
      <c r="S34" s="62">
        <v>0</v>
      </c>
      <c r="T34" s="62">
        <f t="shared" si="0"/>
        <v>5.5</v>
      </c>
      <c r="U34" s="62">
        <v>3</v>
      </c>
      <c r="V34" s="62">
        <f t="shared" si="1"/>
        <v>8.5</v>
      </c>
    </row>
    <row r="35" spans="1:22" x14ac:dyDescent="0.2">
      <c r="A35" s="21">
        <v>40329</v>
      </c>
      <c r="B35" s="62">
        <v>2.25</v>
      </c>
      <c r="C35" s="62">
        <v>0</v>
      </c>
      <c r="D35" s="62">
        <v>0</v>
      </c>
      <c r="E35" s="62">
        <v>0</v>
      </c>
      <c r="F35" s="62">
        <v>0</v>
      </c>
      <c r="G35" s="62">
        <v>0</v>
      </c>
      <c r="H35" s="62">
        <v>0</v>
      </c>
      <c r="I35" s="62">
        <v>0.25</v>
      </c>
      <c r="J35" s="62">
        <v>0</v>
      </c>
      <c r="K35" s="62">
        <v>0</v>
      </c>
      <c r="L35" s="62">
        <v>0.25</v>
      </c>
      <c r="M35" s="62">
        <v>0</v>
      </c>
      <c r="N35" s="62">
        <v>0</v>
      </c>
      <c r="O35" s="62">
        <v>2.75</v>
      </c>
      <c r="P35" s="62">
        <v>0</v>
      </c>
      <c r="Q35" s="62">
        <v>0</v>
      </c>
      <c r="R35" s="62">
        <v>0</v>
      </c>
      <c r="S35" s="62">
        <v>0</v>
      </c>
      <c r="T35" s="62">
        <f t="shared" si="0"/>
        <v>5.5</v>
      </c>
      <c r="U35" s="62">
        <v>3</v>
      </c>
      <c r="V35" s="62">
        <f t="shared" si="1"/>
        <v>8.5</v>
      </c>
    </row>
    <row r="36" spans="1:22" x14ac:dyDescent="0.2">
      <c r="A36" s="21">
        <v>40330</v>
      </c>
      <c r="B36" s="62">
        <v>2.25</v>
      </c>
      <c r="C36" s="62">
        <v>0</v>
      </c>
      <c r="D36" s="62">
        <v>0</v>
      </c>
      <c r="E36" s="62">
        <v>0</v>
      </c>
      <c r="F36" s="62">
        <v>0</v>
      </c>
      <c r="G36" s="62">
        <v>0</v>
      </c>
      <c r="H36" s="62">
        <v>0</v>
      </c>
      <c r="I36" s="62">
        <v>0.25</v>
      </c>
      <c r="J36" s="62">
        <v>0</v>
      </c>
      <c r="K36" s="62">
        <v>0</v>
      </c>
      <c r="L36" s="62">
        <v>0.25</v>
      </c>
      <c r="M36" s="62">
        <v>0</v>
      </c>
      <c r="N36" s="62">
        <v>0</v>
      </c>
      <c r="O36" s="62">
        <v>2.75</v>
      </c>
      <c r="P36" s="62">
        <v>0</v>
      </c>
      <c r="Q36" s="62">
        <v>0</v>
      </c>
      <c r="R36" s="62">
        <v>0</v>
      </c>
      <c r="S36" s="62">
        <v>0</v>
      </c>
      <c r="T36" s="62">
        <f t="shared" si="0"/>
        <v>5.5</v>
      </c>
      <c r="U36" s="62">
        <v>3</v>
      </c>
      <c r="V36" s="62">
        <f t="shared" si="1"/>
        <v>8.5</v>
      </c>
    </row>
    <row r="37" spans="1:22" x14ac:dyDescent="0.2">
      <c r="A37" s="21">
        <v>40331</v>
      </c>
      <c r="B37" s="62">
        <v>0</v>
      </c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2">
        <f t="shared" si="0"/>
        <v>0</v>
      </c>
      <c r="U37" s="62">
        <v>0</v>
      </c>
      <c r="V37" s="62">
        <f t="shared" si="1"/>
        <v>0</v>
      </c>
    </row>
    <row r="38" spans="1:22" x14ac:dyDescent="0.2">
      <c r="A38" s="21">
        <v>40332</v>
      </c>
      <c r="B38" s="62">
        <v>1</v>
      </c>
      <c r="C38" s="62">
        <v>0</v>
      </c>
      <c r="D38" s="62">
        <v>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0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62">
        <v>0</v>
      </c>
      <c r="S38" s="62">
        <v>0</v>
      </c>
      <c r="T38" s="62">
        <f t="shared" si="0"/>
        <v>1</v>
      </c>
      <c r="U38" s="62">
        <v>0</v>
      </c>
      <c r="V38" s="62">
        <f t="shared" si="1"/>
        <v>1</v>
      </c>
    </row>
    <row r="39" spans="1:22" x14ac:dyDescent="0.2">
      <c r="A39" s="21">
        <v>40333</v>
      </c>
      <c r="B39" s="62">
        <v>0</v>
      </c>
      <c r="C39" s="62">
        <v>0</v>
      </c>
      <c r="D39" s="62">
        <v>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2</v>
      </c>
      <c r="P39" s="62">
        <v>0</v>
      </c>
      <c r="Q39" s="62">
        <v>0</v>
      </c>
      <c r="R39" s="62">
        <v>0</v>
      </c>
      <c r="S39" s="62">
        <v>0</v>
      </c>
      <c r="T39" s="62">
        <f t="shared" si="0"/>
        <v>2</v>
      </c>
      <c r="U39" s="62">
        <v>1</v>
      </c>
      <c r="V39" s="62">
        <f t="shared" si="1"/>
        <v>3</v>
      </c>
    </row>
    <row r="40" spans="1:22" x14ac:dyDescent="0.2">
      <c r="A40" s="21">
        <v>40334</v>
      </c>
      <c r="B40" s="62">
        <v>0</v>
      </c>
      <c r="C40" s="62">
        <v>0</v>
      </c>
      <c r="D40" s="62">
        <v>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0</v>
      </c>
      <c r="K40" s="62">
        <v>0</v>
      </c>
      <c r="L40" s="62">
        <v>0</v>
      </c>
      <c r="M40" s="62">
        <v>0</v>
      </c>
      <c r="N40" s="62">
        <v>0</v>
      </c>
      <c r="O40" s="62">
        <v>0.67</v>
      </c>
      <c r="P40" s="62">
        <v>0</v>
      </c>
      <c r="Q40" s="62">
        <v>0</v>
      </c>
      <c r="R40" s="62">
        <v>0</v>
      </c>
      <c r="S40" s="62">
        <v>0</v>
      </c>
      <c r="T40" s="62">
        <f t="shared" si="0"/>
        <v>0.67</v>
      </c>
      <c r="U40" s="62">
        <v>0.75</v>
      </c>
      <c r="V40" s="62">
        <f t="shared" si="1"/>
        <v>1.42</v>
      </c>
    </row>
    <row r="41" spans="1:22" x14ac:dyDescent="0.2">
      <c r="A41" s="21">
        <v>40335</v>
      </c>
      <c r="B41" s="62">
        <v>0</v>
      </c>
      <c r="C41" s="62">
        <v>0</v>
      </c>
      <c r="D41" s="62">
        <v>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0</v>
      </c>
      <c r="K41" s="62">
        <v>0</v>
      </c>
      <c r="L41" s="62">
        <v>0</v>
      </c>
      <c r="M41" s="62">
        <v>0</v>
      </c>
      <c r="N41" s="62">
        <v>0</v>
      </c>
      <c r="O41" s="62">
        <v>0.67</v>
      </c>
      <c r="P41" s="62">
        <v>0</v>
      </c>
      <c r="Q41" s="62">
        <v>0</v>
      </c>
      <c r="R41" s="62">
        <v>0</v>
      </c>
      <c r="S41" s="62">
        <v>0</v>
      </c>
      <c r="T41" s="62">
        <f t="shared" si="0"/>
        <v>0.67</v>
      </c>
      <c r="U41" s="62">
        <v>0.75</v>
      </c>
      <c r="V41" s="62">
        <f t="shared" si="1"/>
        <v>1.42</v>
      </c>
    </row>
    <row r="42" spans="1:22" x14ac:dyDescent="0.2">
      <c r="A42" s="21">
        <v>40336</v>
      </c>
      <c r="B42" s="62">
        <v>0</v>
      </c>
      <c r="C42" s="62">
        <v>0</v>
      </c>
      <c r="D42" s="62">
        <v>0</v>
      </c>
      <c r="E42" s="62">
        <v>0</v>
      </c>
      <c r="F42" s="62">
        <v>0</v>
      </c>
      <c r="G42" s="62">
        <v>0</v>
      </c>
      <c r="H42" s="62">
        <v>0</v>
      </c>
      <c r="I42" s="62">
        <v>0</v>
      </c>
      <c r="J42" s="62">
        <v>0</v>
      </c>
      <c r="K42" s="62">
        <v>0</v>
      </c>
      <c r="L42" s="62">
        <v>0</v>
      </c>
      <c r="M42" s="62">
        <v>0</v>
      </c>
      <c r="N42" s="62">
        <v>0</v>
      </c>
      <c r="O42" s="62">
        <v>0.67</v>
      </c>
      <c r="P42" s="62">
        <v>0</v>
      </c>
      <c r="Q42" s="62">
        <v>0</v>
      </c>
      <c r="R42" s="62">
        <v>0</v>
      </c>
      <c r="S42" s="62">
        <v>0</v>
      </c>
      <c r="T42" s="62">
        <f t="shared" si="0"/>
        <v>0.67</v>
      </c>
      <c r="U42" s="62">
        <v>0.75</v>
      </c>
      <c r="V42" s="62">
        <f t="shared" si="1"/>
        <v>1.42</v>
      </c>
    </row>
    <row r="43" spans="1:22" x14ac:dyDescent="0.2">
      <c r="A43" s="21">
        <v>40337</v>
      </c>
      <c r="B43" s="62">
        <v>7</v>
      </c>
      <c r="C43" s="62">
        <v>0</v>
      </c>
      <c r="D43" s="62">
        <v>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66</v>
      </c>
      <c r="P43" s="62">
        <v>0</v>
      </c>
      <c r="Q43" s="62">
        <v>0</v>
      </c>
      <c r="R43" s="62">
        <v>0</v>
      </c>
      <c r="S43" s="62">
        <v>0</v>
      </c>
      <c r="T43" s="62">
        <f t="shared" si="0"/>
        <v>73</v>
      </c>
      <c r="U43" s="62">
        <v>1</v>
      </c>
      <c r="V43" s="62">
        <f t="shared" si="1"/>
        <v>74</v>
      </c>
    </row>
    <row r="44" spans="1:22" x14ac:dyDescent="0.2">
      <c r="A44" s="21">
        <v>40338</v>
      </c>
      <c r="B44" s="62">
        <v>1</v>
      </c>
      <c r="C44" s="62">
        <v>0</v>
      </c>
      <c r="D44" s="62">
        <v>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0</v>
      </c>
      <c r="K44" s="62">
        <v>0</v>
      </c>
      <c r="L44" s="62">
        <v>0</v>
      </c>
      <c r="M44" s="62">
        <v>0</v>
      </c>
      <c r="N44" s="62">
        <v>0</v>
      </c>
      <c r="O44" s="62">
        <v>5</v>
      </c>
      <c r="P44" s="62">
        <v>0</v>
      </c>
      <c r="Q44" s="62">
        <v>0</v>
      </c>
      <c r="R44" s="62">
        <v>0</v>
      </c>
      <c r="S44" s="62">
        <v>0</v>
      </c>
      <c r="T44" s="62">
        <f t="shared" si="0"/>
        <v>6</v>
      </c>
      <c r="U44" s="62">
        <v>1</v>
      </c>
      <c r="V44" s="62">
        <f t="shared" si="1"/>
        <v>7</v>
      </c>
    </row>
    <row r="45" spans="1:22" x14ac:dyDescent="0.2">
      <c r="A45" s="21">
        <v>40339</v>
      </c>
      <c r="B45" s="62" t="s">
        <v>32</v>
      </c>
      <c r="C45" s="62" t="s">
        <v>32</v>
      </c>
      <c r="D45" s="62" t="s">
        <v>32</v>
      </c>
      <c r="E45" s="62" t="s">
        <v>32</v>
      </c>
      <c r="F45" s="62" t="s">
        <v>32</v>
      </c>
      <c r="G45" s="62" t="s">
        <v>32</v>
      </c>
      <c r="H45" s="62" t="s">
        <v>32</v>
      </c>
      <c r="I45" s="62" t="s">
        <v>32</v>
      </c>
      <c r="J45" s="62" t="s">
        <v>32</v>
      </c>
      <c r="K45" s="62" t="s">
        <v>32</v>
      </c>
      <c r="L45" s="62" t="s">
        <v>32</v>
      </c>
      <c r="M45" s="62" t="s">
        <v>32</v>
      </c>
      <c r="N45" s="62" t="s">
        <v>32</v>
      </c>
      <c r="O45" s="62" t="s">
        <v>32</v>
      </c>
      <c r="P45" s="62" t="s">
        <v>32</v>
      </c>
      <c r="Q45" s="62" t="s">
        <v>32</v>
      </c>
      <c r="R45" s="62" t="s">
        <v>32</v>
      </c>
      <c r="S45" s="62" t="s">
        <v>32</v>
      </c>
      <c r="T45" s="62">
        <f t="shared" si="0"/>
        <v>0</v>
      </c>
      <c r="U45" s="62" t="s">
        <v>32</v>
      </c>
      <c r="V45" s="62" t="e">
        <f t="shared" si="1"/>
        <v>#VALUE!</v>
      </c>
    </row>
    <row r="46" spans="1:22" x14ac:dyDescent="0.2">
      <c r="A46" s="21">
        <v>40340</v>
      </c>
      <c r="B46" s="62">
        <v>1</v>
      </c>
      <c r="C46" s="62">
        <v>0</v>
      </c>
      <c r="D46" s="62">
        <v>0</v>
      </c>
      <c r="E46" s="62">
        <v>0</v>
      </c>
      <c r="F46" s="62">
        <v>0</v>
      </c>
      <c r="G46" s="62">
        <v>0</v>
      </c>
      <c r="H46" s="62">
        <v>0</v>
      </c>
      <c r="I46" s="62">
        <v>0</v>
      </c>
      <c r="J46" s="62">
        <v>0</v>
      </c>
      <c r="K46" s="62">
        <v>0</v>
      </c>
      <c r="L46" s="62">
        <v>0</v>
      </c>
      <c r="M46" s="62">
        <v>0</v>
      </c>
      <c r="N46" s="62">
        <v>0</v>
      </c>
      <c r="O46" s="62">
        <v>1</v>
      </c>
      <c r="P46" s="62">
        <v>0</v>
      </c>
      <c r="Q46" s="62">
        <v>0</v>
      </c>
      <c r="R46" s="62">
        <v>0</v>
      </c>
      <c r="S46" s="62">
        <v>0</v>
      </c>
      <c r="T46" s="62">
        <f t="shared" si="0"/>
        <v>2</v>
      </c>
      <c r="U46" s="62">
        <v>0</v>
      </c>
      <c r="V46" s="62">
        <f t="shared" si="1"/>
        <v>2</v>
      </c>
    </row>
    <row r="47" spans="1:22" x14ac:dyDescent="0.2">
      <c r="A47" s="21">
        <v>40341</v>
      </c>
      <c r="B47" s="62">
        <v>10.33</v>
      </c>
      <c r="C47" s="62">
        <v>0</v>
      </c>
      <c r="D47" s="62">
        <v>0</v>
      </c>
      <c r="E47" s="62">
        <v>0</v>
      </c>
      <c r="F47" s="62">
        <v>0</v>
      </c>
      <c r="G47" s="62">
        <v>0</v>
      </c>
      <c r="H47" s="62">
        <v>0</v>
      </c>
      <c r="I47" s="62">
        <v>0</v>
      </c>
      <c r="J47" s="62">
        <v>0</v>
      </c>
      <c r="K47" s="62">
        <v>0</v>
      </c>
      <c r="L47" s="62">
        <v>0</v>
      </c>
      <c r="M47" s="62">
        <v>0</v>
      </c>
      <c r="N47" s="62">
        <v>0</v>
      </c>
      <c r="O47" s="62">
        <v>0.66</v>
      </c>
      <c r="P47" s="62">
        <v>0</v>
      </c>
      <c r="Q47" s="62">
        <v>0</v>
      </c>
      <c r="R47" s="62">
        <v>0</v>
      </c>
      <c r="S47" s="62">
        <v>0</v>
      </c>
      <c r="T47" s="62">
        <f t="shared" si="0"/>
        <v>10.99</v>
      </c>
      <c r="U47" s="62">
        <v>5.33</v>
      </c>
      <c r="V47" s="62">
        <f t="shared" si="1"/>
        <v>16.32</v>
      </c>
    </row>
    <row r="48" spans="1:22" x14ac:dyDescent="0.2">
      <c r="A48" s="21">
        <v>40342</v>
      </c>
      <c r="B48" s="62">
        <v>10.33</v>
      </c>
      <c r="C48" s="62">
        <v>0</v>
      </c>
      <c r="D48" s="62">
        <v>0</v>
      </c>
      <c r="E48" s="62">
        <v>0</v>
      </c>
      <c r="F48" s="62">
        <v>0</v>
      </c>
      <c r="G48" s="62">
        <v>0</v>
      </c>
      <c r="H48" s="62">
        <v>0</v>
      </c>
      <c r="I48" s="62">
        <v>0</v>
      </c>
      <c r="J48" s="62">
        <v>0</v>
      </c>
      <c r="K48" s="62">
        <v>0</v>
      </c>
      <c r="L48" s="62">
        <v>0</v>
      </c>
      <c r="M48" s="62">
        <v>0</v>
      </c>
      <c r="N48" s="62">
        <v>0</v>
      </c>
      <c r="O48" s="62">
        <v>0.66</v>
      </c>
      <c r="P48" s="62">
        <v>0</v>
      </c>
      <c r="Q48" s="62">
        <v>0</v>
      </c>
      <c r="R48" s="62">
        <v>0</v>
      </c>
      <c r="S48" s="62">
        <v>0</v>
      </c>
      <c r="T48" s="62">
        <f t="shared" si="0"/>
        <v>10.99</v>
      </c>
      <c r="U48" s="62">
        <v>5.33</v>
      </c>
      <c r="V48" s="62">
        <f t="shared" si="1"/>
        <v>16.32</v>
      </c>
    </row>
    <row r="49" spans="1:22" x14ac:dyDescent="0.2">
      <c r="A49" s="21">
        <v>40343</v>
      </c>
      <c r="B49" s="62">
        <v>10.33</v>
      </c>
      <c r="C49" s="62">
        <v>0</v>
      </c>
      <c r="D49" s="62">
        <v>0</v>
      </c>
      <c r="E49" s="62">
        <v>0</v>
      </c>
      <c r="F49" s="62">
        <v>0</v>
      </c>
      <c r="G49" s="62">
        <v>0</v>
      </c>
      <c r="H49" s="62">
        <v>0</v>
      </c>
      <c r="I49" s="62">
        <v>0</v>
      </c>
      <c r="J49" s="62">
        <v>0</v>
      </c>
      <c r="K49" s="62">
        <v>0</v>
      </c>
      <c r="L49" s="62">
        <v>0</v>
      </c>
      <c r="M49" s="62">
        <v>0</v>
      </c>
      <c r="N49" s="62">
        <v>0</v>
      </c>
      <c r="O49" s="62">
        <v>0.66</v>
      </c>
      <c r="P49" s="62">
        <v>0</v>
      </c>
      <c r="Q49" s="62">
        <v>0</v>
      </c>
      <c r="R49" s="62">
        <v>0</v>
      </c>
      <c r="S49" s="62">
        <v>0</v>
      </c>
      <c r="T49" s="62">
        <f t="shared" si="0"/>
        <v>10.99</v>
      </c>
      <c r="U49" s="62">
        <v>5.33</v>
      </c>
      <c r="V49" s="62">
        <f t="shared" si="1"/>
        <v>16.32</v>
      </c>
    </row>
    <row r="50" spans="1:22" x14ac:dyDescent="0.2">
      <c r="A50" s="21">
        <v>40344</v>
      </c>
      <c r="B50" s="62">
        <v>66</v>
      </c>
      <c r="C50" s="62">
        <v>1</v>
      </c>
      <c r="D50" s="62">
        <v>0</v>
      </c>
      <c r="E50" s="62">
        <v>0</v>
      </c>
      <c r="F50" s="62">
        <v>0</v>
      </c>
      <c r="G50" s="62">
        <v>0</v>
      </c>
      <c r="H50" s="62">
        <v>0</v>
      </c>
      <c r="I50" s="62">
        <v>0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0</v>
      </c>
      <c r="S50" s="62">
        <v>0</v>
      </c>
      <c r="T50" s="62">
        <f t="shared" si="0"/>
        <v>67</v>
      </c>
      <c r="U50" s="62">
        <v>4</v>
      </c>
      <c r="V50" s="62">
        <f t="shared" si="1"/>
        <v>71</v>
      </c>
    </row>
    <row r="51" spans="1:22" x14ac:dyDescent="0.2">
      <c r="A51" s="21">
        <v>40345</v>
      </c>
      <c r="B51" s="62">
        <v>21</v>
      </c>
      <c r="C51" s="62">
        <v>1</v>
      </c>
      <c r="D51" s="62">
        <v>0</v>
      </c>
      <c r="E51" s="62">
        <v>0</v>
      </c>
      <c r="F51" s="62">
        <v>0</v>
      </c>
      <c r="G51" s="62">
        <v>0</v>
      </c>
      <c r="H51" s="62">
        <v>0</v>
      </c>
      <c r="I51" s="62">
        <v>0</v>
      </c>
      <c r="J51" s="62">
        <v>1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62">
        <v>0</v>
      </c>
      <c r="S51" s="62">
        <v>0</v>
      </c>
      <c r="T51" s="62">
        <f t="shared" si="0"/>
        <v>23</v>
      </c>
      <c r="U51" s="62">
        <v>2</v>
      </c>
      <c r="V51" s="62">
        <f t="shared" si="1"/>
        <v>25</v>
      </c>
    </row>
    <row r="52" spans="1:22" x14ac:dyDescent="0.2">
      <c r="A52" s="21">
        <v>40346</v>
      </c>
      <c r="B52" s="62">
        <v>30</v>
      </c>
      <c r="C52" s="62">
        <v>0</v>
      </c>
      <c r="D52" s="62">
        <v>0</v>
      </c>
      <c r="E52" s="62">
        <v>0</v>
      </c>
      <c r="F52" s="62">
        <v>0</v>
      </c>
      <c r="G52" s="62">
        <v>0</v>
      </c>
      <c r="H52" s="62">
        <v>0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4</v>
      </c>
      <c r="P52" s="62">
        <v>0</v>
      </c>
      <c r="Q52" s="62">
        <v>0</v>
      </c>
      <c r="R52" s="62">
        <v>0</v>
      </c>
      <c r="S52" s="62">
        <v>0</v>
      </c>
      <c r="T52" s="62">
        <f t="shared" si="0"/>
        <v>34</v>
      </c>
      <c r="U52" s="62">
        <v>3</v>
      </c>
      <c r="V52" s="62">
        <f t="shared" si="1"/>
        <v>37</v>
      </c>
    </row>
    <row r="53" spans="1:22" x14ac:dyDescent="0.2">
      <c r="A53" s="21">
        <v>40347</v>
      </c>
      <c r="B53" s="62">
        <v>26</v>
      </c>
      <c r="C53" s="62">
        <v>0</v>
      </c>
      <c r="D53" s="62">
        <v>0</v>
      </c>
      <c r="E53" s="62">
        <v>0</v>
      </c>
      <c r="F53" s="62">
        <v>0</v>
      </c>
      <c r="G53" s="62">
        <v>0</v>
      </c>
      <c r="H53" s="62">
        <v>0</v>
      </c>
      <c r="I53" s="62">
        <v>1</v>
      </c>
      <c r="J53" s="62">
        <v>0</v>
      </c>
      <c r="K53" s="62">
        <v>0</v>
      </c>
      <c r="L53" s="62">
        <v>1</v>
      </c>
      <c r="M53" s="62">
        <v>0</v>
      </c>
      <c r="N53" s="62">
        <v>0</v>
      </c>
      <c r="O53" s="62">
        <v>1</v>
      </c>
      <c r="P53" s="62">
        <v>0</v>
      </c>
      <c r="Q53" s="62">
        <v>0</v>
      </c>
      <c r="R53" s="62">
        <v>0</v>
      </c>
      <c r="S53" s="62">
        <v>0</v>
      </c>
      <c r="T53" s="62">
        <f t="shared" si="0"/>
        <v>29</v>
      </c>
      <c r="U53" s="62">
        <v>5</v>
      </c>
      <c r="V53" s="62">
        <f t="shared" si="1"/>
        <v>34</v>
      </c>
    </row>
    <row r="54" spans="1:22" x14ac:dyDescent="0.2">
      <c r="A54" s="21">
        <v>40348</v>
      </c>
      <c r="B54" s="62">
        <v>28</v>
      </c>
      <c r="C54" s="62">
        <v>0</v>
      </c>
      <c r="D54" s="62">
        <v>0</v>
      </c>
      <c r="E54" s="62">
        <v>0</v>
      </c>
      <c r="F54" s="62">
        <v>0</v>
      </c>
      <c r="G54" s="62">
        <v>0</v>
      </c>
      <c r="H54" s="62">
        <v>0</v>
      </c>
      <c r="I54" s="62">
        <v>0</v>
      </c>
      <c r="J54" s="62">
        <v>0</v>
      </c>
      <c r="K54" s="62">
        <v>0</v>
      </c>
      <c r="L54" s="62">
        <v>0.6</v>
      </c>
      <c r="M54" s="62">
        <v>0</v>
      </c>
      <c r="N54" s="62">
        <v>0</v>
      </c>
      <c r="O54" s="62">
        <v>1.3</v>
      </c>
      <c r="P54" s="62">
        <v>0</v>
      </c>
      <c r="Q54" s="62">
        <v>0</v>
      </c>
      <c r="R54" s="62">
        <v>0</v>
      </c>
      <c r="S54" s="62">
        <v>0</v>
      </c>
      <c r="T54" s="62">
        <f>SUM(B56:S56)</f>
        <v>29.900000000000002</v>
      </c>
      <c r="U54" s="62">
        <v>6.6</v>
      </c>
      <c r="V54" s="62">
        <f t="shared" si="1"/>
        <v>36.5</v>
      </c>
    </row>
    <row r="55" spans="1:22" x14ac:dyDescent="0.2">
      <c r="A55" s="21">
        <v>40349</v>
      </c>
      <c r="B55" s="62">
        <v>28</v>
      </c>
      <c r="C55" s="62">
        <v>0</v>
      </c>
      <c r="D55" s="62">
        <v>0</v>
      </c>
      <c r="E55" s="62">
        <v>0</v>
      </c>
      <c r="F55" s="62">
        <v>0</v>
      </c>
      <c r="G55" s="62">
        <v>0</v>
      </c>
      <c r="H55" s="62">
        <v>0</v>
      </c>
      <c r="I55" s="62">
        <v>0</v>
      </c>
      <c r="J55" s="62">
        <v>0</v>
      </c>
      <c r="K55" s="62">
        <v>0</v>
      </c>
      <c r="L55" s="62">
        <v>0.6</v>
      </c>
      <c r="M55" s="62">
        <v>0</v>
      </c>
      <c r="N55" s="62">
        <v>0</v>
      </c>
      <c r="O55" s="62">
        <v>1.3</v>
      </c>
      <c r="P55" s="62">
        <v>0</v>
      </c>
      <c r="Q55" s="62">
        <v>0</v>
      </c>
      <c r="R55" s="62">
        <v>0</v>
      </c>
      <c r="S55" s="62">
        <v>0</v>
      </c>
      <c r="T55" s="62">
        <f t="shared" si="0"/>
        <v>29.900000000000002</v>
      </c>
      <c r="U55" s="62">
        <v>6.6</v>
      </c>
      <c r="V55" s="62">
        <f t="shared" si="1"/>
        <v>36.5</v>
      </c>
    </row>
    <row r="56" spans="1:22" x14ac:dyDescent="0.2">
      <c r="A56" s="21">
        <v>40350</v>
      </c>
      <c r="B56" s="62">
        <v>28</v>
      </c>
      <c r="C56" s="62">
        <v>0</v>
      </c>
      <c r="D56" s="62">
        <v>0</v>
      </c>
      <c r="E56" s="62">
        <v>0</v>
      </c>
      <c r="F56" s="62">
        <v>0</v>
      </c>
      <c r="G56" s="62">
        <v>0</v>
      </c>
      <c r="H56" s="62">
        <v>0</v>
      </c>
      <c r="I56" s="62">
        <v>0</v>
      </c>
      <c r="J56" s="62">
        <v>0</v>
      </c>
      <c r="K56" s="62">
        <v>0</v>
      </c>
      <c r="L56" s="62">
        <v>0.6</v>
      </c>
      <c r="M56" s="62">
        <v>0</v>
      </c>
      <c r="N56" s="62">
        <v>0</v>
      </c>
      <c r="O56" s="62">
        <v>1.3</v>
      </c>
      <c r="P56" s="62">
        <v>0</v>
      </c>
      <c r="Q56" s="62">
        <v>0</v>
      </c>
      <c r="R56" s="62">
        <v>0</v>
      </c>
      <c r="S56" s="62">
        <v>0</v>
      </c>
      <c r="T56" s="62" t="e">
        <f>SUM(#REF!)</f>
        <v>#REF!</v>
      </c>
      <c r="U56" s="62">
        <v>6.6</v>
      </c>
      <c r="V56" s="62" t="e">
        <f t="shared" si="1"/>
        <v>#REF!</v>
      </c>
    </row>
    <row r="57" spans="1:22" x14ac:dyDescent="0.2">
      <c r="A57" s="21">
        <v>40351</v>
      </c>
      <c r="B57" s="62">
        <v>11</v>
      </c>
      <c r="C57" s="62">
        <v>0</v>
      </c>
      <c r="D57" s="62">
        <v>0</v>
      </c>
      <c r="E57" s="62">
        <v>0</v>
      </c>
      <c r="F57" s="62">
        <v>0</v>
      </c>
      <c r="G57" s="62">
        <v>0</v>
      </c>
      <c r="H57" s="62">
        <v>0</v>
      </c>
      <c r="I57" s="62">
        <v>0</v>
      </c>
      <c r="J57" s="62">
        <v>0</v>
      </c>
      <c r="K57" s="62">
        <v>0</v>
      </c>
      <c r="L57" s="62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62">
        <v>0</v>
      </c>
      <c r="S57" s="62">
        <v>0</v>
      </c>
      <c r="T57" s="62">
        <f t="shared" si="0"/>
        <v>11</v>
      </c>
      <c r="U57" s="62">
        <v>4</v>
      </c>
      <c r="V57" s="62">
        <f t="shared" si="1"/>
        <v>15</v>
      </c>
    </row>
    <row r="58" spans="1:22" x14ac:dyDescent="0.2">
      <c r="A58" s="21">
        <v>40352</v>
      </c>
      <c r="B58" s="62">
        <v>37</v>
      </c>
      <c r="C58" s="62">
        <v>1</v>
      </c>
      <c r="D58" s="62">
        <v>0</v>
      </c>
      <c r="E58" s="62">
        <v>0</v>
      </c>
      <c r="F58" s="62">
        <v>0</v>
      </c>
      <c r="G58" s="62">
        <v>0</v>
      </c>
      <c r="H58" s="62">
        <v>0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62">
        <v>0</v>
      </c>
      <c r="S58" s="62">
        <v>0</v>
      </c>
      <c r="T58" s="62">
        <f t="shared" si="0"/>
        <v>38</v>
      </c>
      <c r="U58" s="62">
        <v>0</v>
      </c>
      <c r="V58" s="62">
        <f t="shared" si="1"/>
        <v>38</v>
      </c>
    </row>
    <row r="59" spans="1:22" x14ac:dyDescent="0.2">
      <c r="A59" s="21">
        <v>40353</v>
      </c>
      <c r="B59" s="62">
        <v>6</v>
      </c>
      <c r="C59" s="62">
        <v>0</v>
      </c>
      <c r="D59" s="62">
        <v>0</v>
      </c>
      <c r="E59" s="62">
        <v>0</v>
      </c>
      <c r="F59" s="62">
        <v>0</v>
      </c>
      <c r="G59" s="62">
        <v>0</v>
      </c>
      <c r="H59" s="62">
        <v>0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62">
        <v>0</v>
      </c>
      <c r="S59" s="62">
        <v>0</v>
      </c>
      <c r="T59" s="62">
        <f t="shared" si="0"/>
        <v>6</v>
      </c>
      <c r="U59" s="62">
        <v>0</v>
      </c>
      <c r="V59" s="62">
        <f t="shared" si="1"/>
        <v>6</v>
      </c>
    </row>
    <row r="60" spans="1:22" x14ac:dyDescent="0.2">
      <c r="A60" s="21">
        <v>40354</v>
      </c>
      <c r="B60" s="62">
        <v>14</v>
      </c>
      <c r="C60" s="62">
        <v>0</v>
      </c>
      <c r="D60" s="62">
        <v>0</v>
      </c>
      <c r="E60" s="62">
        <v>0</v>
      </c>
      <c r="F60" s="62">
        <v>0</v>
      </c>
      <c r="G60" s="62">
        <v>0</v>
      </c>
      <c r="H60" s="62">
        <v>0</v>
      </c>
      <c r="I60" s="62">
        <v>0</v>
      </c>
      <c r="J60" s="62">
        <v>0</v>
      </c>
      <c r="K60" s="62">
        <v>0</v>
      </c>
      <c r="L60" s="62">
        <v>1</v>
      </c>
      <c r="M60" s="62">
        <v>0</v>
      </c>
      <c r="N60" s="62">
        <v>0</v>
      </c>
      <c r="O60" s="62">
        <v>1</v>
      </c>
      <c r="P60" s="62">
        <v>0</v>
      </c>
      <c r="Q60" s="62">
        <v>0</v>
      </c>
      <c r="R60" s="62">
        <v>0</v>
      </c>
      <c r="S60" s="62">
        <v>0</v>
      </c>
      <c r="T60" s="62">
        <f t="shared" si="0"/>
        <v>16</v>
      </c>
      <c r="U60" s="62">
        <v>2</v>
      </c>
      <c r="V60" s="62">
        <f t="shared" si="1"/>
        <v>18</v>
      </c>
    </row>
    <row r="61" spans="1:22" x14ac:dyDescent="0.2">
      <c r="A61" s="21">
        <v>40355</v>
      </c>
      <c r="B61" s="62">
        <v>7.66</v>
      </c>
      <c r="C61" s="62">
        <v>0</v>
      </c>
      <c r="D61" s="62">
        <v>0</v>
      </c>
      <c r="E61" s="62">
        <v>0</v>
      </c>
      <c r="F61" s="62">
        <v>0</v>
      </c>
      <c r="G61" s="62">
        <v>0</v>
      </c>
      <c r="H61" s="62">
        <v>0</v>
      </c>
      <c r="I61" s="62">
        <v>0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62">
        <v>0</v>
      </c>
      <c r="S61" s="62">
        <v>0</v>
      </c>
      <c r="T61" s="62">
        <f t="shared" si="0"/>
        <v>7.66</v>
      </c>
      <c r="U61" s="62">
        <v>1.33</v>
      </c>
      <c r="V61" s="62">
        <f t="shared" si="1"/>
        <v>8.99</v>
      </c>
    </row>
    <row r="62" spans="1:22" x14ac:dyDescent="0.2">
      <c r="A62" s="21">
        <v>40356</v>
      </c>
      <c r="B62" s="62">
        <v>7.66</v>
      </c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0</v>
      </c>
      <c r="K62" s="62">
        <v>0</v>
      </c>
      <c r="L62" s="62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62">
        <v>0</v>
      </c>
      <c r="S62" s="62">
        <v>0</v>
      </c>
      <c r="T62" s="62">
        <f t="shared" si="0"/>
        <v>7.66</v>
      </c>
      <c r="U62" s="62">
        <v>1.33</v>
      </c>
      <c r="V62" s="62">
        <f t="shared" si="1"/>
        <v>8.99</v>
      </c>
    </row>
    <row r="63" spans="1:22" x14ac:dyDescent="0.2">
      <c r="A63" s="21">
        <v>40357</v>
      </c>
      <c r="B63" s="62">
        <v>7.66</v>
      </c>
      <c r="C63" s="62">
        <v>0</v>
      </c>
      <c r="D63" s="62">
        <v>0</v>
      </c>
      <c r="E63" s="62">
        <v>0</v>
      </c>
      <c r="F63" s="62">
        <v>0</v>
      </c>
      <c r="G63" s="62">
        <v>0</v>
      </c>
      <c r="H63" s="62">
        <v>0</v>
      </c>
      <c r="I63" s="62">
        <v>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62">
        <v>0</v>
      </c>
      <c r="S63" s="62">
        <v>0</v>
      </c>
      <c r="T63" s="62">
        <f t="shared" si="0"/>
        <v>7.66</v>
      </c>
      <c r="U63" s="62">
        <v>1.33</v>
      </c>
      <c r="V63" s="62">
        <f t="shared" si="1"/>
        <v>8.99</v>
      </c>
    </row>
    <row r="64" spans="1:22" x14ac:dyDescent="0.2">
      <c r="A64" s="21">
        <v>40358</v>
      </c>
      <c r="B64" s="62">
        <v>3</v>
      </c>
      <c r="C64" s="62">
        <v>0</v>
      </c>
      <c r="D64" s="62">
        <v>0</v>
      </c>
      <c r="E64" s="62">
        <v>0</v>
      </c>
      <c r="F64" s="62">
        <v>0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2">
        <f t="shared" si="0"/>
        <v>3</v>
      </c>
      <c r="U64" s="62">
        <v>1</v>
      </c>
      <c r="V64" s="62">
        <f t="shared" si="1"/>
        <v>4</v>
      </c>
    </row>
    <row r="65" spans="1:22" x14ac:dyDescent="0.2">
      <c r="A65" s="21">
        <v>40359</v>
      </c>
      <c r="B65" s="62">
        <v>1</v>
      </c>
      <c r="C65" s="62">
        <v>0</v>
      </c>
      <c r="D65" s="62">
        <v>0</v>
      </c>
      <c r="E65" s="62">
        <v>0</v>
      </c>
      <c r="F65" s="62">
        <v>0</v>
      </c>
      <c r="G65" s="62">
        <v>0</v>
      </c>
      <c r="H65" s="62">
        <v>0</v>
      </c>
      <c r="I65" s="62">
        <v>1</v>
      </c>
      <c r="J65" s="62">
        <v>0</v>
      </c>
      <c r="K65" s="62">
        <v>0</v>
      </c>
      <c r="L65" s="62">
        <v>1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62">
        <v>0</v>
      </c>
      <c r="S65" s="62">
        <v>0</v>
      </c>
      <c r="T65" s="62">
        <f t="shared" si="0"/>
        <v>3</v>
      </c>
      <c r="U65" s="62">
        <v>0</v>
      </c>
      <c r="V65" s="62">
        <f t="shared" si="1"/>
        <v>3</v>
      </c>
    </row>
    <row r="66" spans="1:22" x14ac:dyDescent="0.2">
      <c r="A66" s="21">
        <v>40360</v>
      </c>
      <c r="B66" s="62">
        <v>11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1</v>
      </c>
      <c r="P66" s="62">
        <v>0</v>
      </c>
      <c r="Q66" s="62">
        <v>0</v>
      </c>
      <c r="R66" s="62">
        <v>0</v>
      </c>
      <c r="S66" s="62">
        <v>0</v>
      </c>
      <c r="T66" s="62">
        <f t="shared" si="0"/>
        <v>12</v>
      </c>
      <c r="U66" s="62">
        <v>1</v>
      </c>
      <c r="V66" s="62">
        <f t="shared" si="1"/>
        <v>13</v>
      </c>
    </row>
    <row r="67" spans="1:22" x14ac:dyDescent="0.2">
      <c r="A67" s="21">
        <v>40361</v>
      </c>
      <c r="B67" s="62">
        <v>4</v>
      </c>
      <c r="C67" s="62">
        <v>0</v>
      </c>
      <c r="D67" s="62">
        <v>0</v>
      </c>
      <c r="E67" s="62">
        <v>0</v>
      </c>
      <c r="F67" s="62">
        <v>0</v>
      </c>
      <c r="G67" s="62">
        <v>0</v>
      </c>
      <c r="H67" s="62">
        <v>0</v>
      </c>
      <c r="I67" s="62">
        <v>2</v>
      </c>
      <c r="J67" s="62">
        <v>0</v>
      </c>
      <c r="K67" s="62">
        <v>0</v>
      </c>
      <c r="L67" s="62">
        <v>1</v>
      </c>
      <c r="M67" s="62">
        <v>0</v>
      </c>
      <c r="N67" s="62">
        <v>0</v>
      </c>
      <c r="O67" s="62">
        <v>4</v>
      </c>
      <c r="P67" s="62">
        <v>0</v>
      </c>
      <c r="Q67" s="62">
        <v>0</v>
      </c>
      <c r="R67" s="62">
        <v>1</v>
      </c>
      <c r="S67" s="62">
        <v>0</v>
      </c>
      <c r="T67" s="62">
        <f t="shared" si="0"/>
        <v>12</v>
      </c>
      <c r="U67" s="62">
        <v>2</v>
      </c>
      <c r="V67" s="62">
        <f t="shared" si="1"/>
        <v>14</v>
      </c>
    </row>
    <row r="68" spans="1:22" x14ac:dyDescent="0.2">
      <c r="A68" s="21">
        <v>40362</v>
      </c>
      <c r="B68" s="62">
        <v>18.25</v>
      </c>
      <c r="C68" s="62">
        <v>0.25</v>
      </c>
      <c r="D68" s="62">
        <v>0</v>
      </c>
      <c r="E68" s="62">
        <v>0</v>
      </c>
      <c r="F68" s="62">
        <v>0</v>
      </c>
      <c r="G68" s="62">
        <v>0</v>
      </c>
      <c r="H68" s="62">
        <v>0</v>
      </c>
      <c r="I68" s="62">
        <v>0.5</v>
      </c>
      <c r="J68" s="62">
        <v>0</v>
      </c>
      <c r="K68" s="62">
        <v>0</v>
      </c>
      <c r="L68" s="62">
        <v>0.5</v>
      </c>
      <c r="M68" s="62">
        <v>0</v>
      </c>
      <c r="N68" s="62">
        <v>0</v>
      </c>
      <c r="O68" s="62">
        <v>2.25</v>
      </c>
      <c r="P68" s="62">
        <v>0</v>
      </c>
      <c r="Q68" s="62">
        <v>0</v>
      </c>
      <c r="R68" s="62">
        <v>0</v>
      </c>
      <c r="S68" s="62">
        <v>0</v>
      </c>
      <c r="T68" s="62">
        <f t="shared" si="0"/>
        <v>21.75</v>
      </c>
      <c r="U68" s="62">
        <v>2.25</v>
      </c>
      <c r="V68" s="62">
        <f t="shared" si="1"/>
        <v>24</v>
      </c>
    </row>
    <row r="69" spans="1:22" x14ac:dyDescent="0.2">
      <c r="A69" s="21">
        <v>40363</v>
      </c>
      <c r="B69" s="62">
        <v>18.25</v>
      </c>
      <c r="C69" s="62">
        <v>0.25</v>
      </c>
      <c r="D69" s="62">
        <v>0</v>
      </c>
      <c r="E69" s="62">
        <v>0</v>
      </c>
      <c r="F69" s="62">
        <v>0</v>
      </c>
      <c r="G69" s="62">
        <v>0</v>
      </c>
      <c r="H69" s="62">
        <v>0</v>
      </c>
      <c r="I69" s="62">
        <v>0.5</v>
      </c>
      <c r="J69" s="62">
        <v>0</v>
      </c>
      <c r="K69" s="62">
        <v>0</v>
      </c>
      <c r="L69" s="62">
        <v>0.5</v>
      </c>
      <c r="M69" s="62">
        <v>0</v>
      </c>
      <c r="N69" s="62">
        <v>0</v>
      </c>
      <c r="O69" s="62">
        <v>2.25</v>
      </c>
      <c r="P69" s="62">
        <v>0</v>
      </c>
      <c r="Q69" s="62">
        <v>0</v>
      </c>
      <c r="R69" s="62">
        <v>0</v>
      </c>
      <c r="S69" s="62">
        <v>0</v>
      </c>
      <c r="T69" s="62">
        <f t="shared" si="0"/>
        <v>21.75</v>
      </c>
      <c r="U69" s="62">
        <v>2.25</v>
      </c>
      <c r="V69" s="62">
        <f t="shared" si="1"/>
        <v>24</v>
      </c>
    </row>
    <row r="70" spans="1:22" x14ac:dyDescent="0.2">
      <c r="A70" s="21">
        <v>40364</v>
      </c>
      <c r="B70" s="62">
        <v>18.25</v>
      </c>
      <c r="C70" s="62">
        <v>0.25</v>
      </c>
      <c r="D70" s="62">
        <v>0</v>
      </c>
      <c r="E70" s="62">
        <v>0</v>
      </c>
      <c r="F70" s="62">
        <v>0</v>
      </c>
      <c r="G70" s="62">
        <v>0</v>
      </c>
      <c r="H70" s="62">
        <v>0</v>
      </c>
      <c r="I70" s="62">
        <v>0.5</v>
      </c>
      <c r="J70" s="62">
        <v>0</v>
      </c>
      <c r="K70" s="62">
        <v>0</v>
      </c>
      <c r="L70" s="62">
        <v>0.5</v>
      </c>
      <c r="M70" s="62">
        <v>0</v>
      </c>
      <c r="N70" s="62">
        <v>0</v>
      </c>
      <c r="O70" s="62">
        <v>2.25</v>
      </c>
      <c r="P70" s="62">
        <v>0</v>
      </c>
      <c r="Q70" s="62">
        <v>0</v>
      </c>
      <c r="R70" s="62">
        <v>0</v>
      </c>
      <c r="S70" s="62">
        <v>0</v>
      </c>
      <c r="T70" s="62">
        <f t="shared" si="0"/>
        <v>21.75</v>
      </c>
      <c r="U70" s="62">
        <v>2.25</v>
      </c>
      <c r="V70" s="62">
        <f t="shared" si="1"/>
        <v>24</v>
      </c>
    </row>
    <row r="71" spans="1:22" x14ac:dyDescent="0.2">
      <c r="A71" s="21">
        <v>40365</v>
      </c>
      <c r="B71" s="62">
        <v>18.25</v>
      </c>
      <c r="C71" s="62">
        <v>0.25</v>
      </c>
      <c r="D71" s="62">
        <v>0</v>
      </c>
      <c r="E71" s="62">
        <v>0</v>
      </c>
      <c r="F71" s="62">
        <v>0</v>
      </c>
      <c r="G71" s="62">
        <v>0</v>
      </c>
      <c r="H71" s="62">
        <v>0</v>
      </c>
      <c r="I71" s="62">
        <v>0.5</v>
      </c>
      <c r="J71" s="62">
        <v>0</v>
      </c>
      <c r="K71" s="62">
        <v>0</v>
      </c>
      <c r="L71" s="62">
        <v>0.5</v>
      </c>
      <c r="M71" s="62">
        <v>0</v>
      </c>
      <c r="N71" s="62">
        <v>0</v>
      </c>
      <c r="O71" s="62">
        <v>2.25</v>
      </c>
      <c r="P71" s="62">
        <v>0</v>
      </c>
      <c r="Q71" s="62">
        <v>0</v>
      </c>
      <c r="R71" s="62">
        <v>0</v>
      </c>
      <c r="S71" s="62">
        <v>0</v>
      </c>
      <c r="T71" s="62">
        <f t="shared" si="0"/>
        <v>21.75</v>
      </c>
      <c r="U71" s="62">
        <v>2.25</v>
      </c>
      <c r="V71" s="62">
        <f t="shared" si="1"/>
        <v>24</v>
      </c>
    </row>
    <row r="72" spans="1:22" x14ac:dyDescent="0.2">
      <c r="A72" s="21">
        <v>40366</v>
      </c>
      <c r="B72" s="62">
        <v>4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1</v>
      </c>
      <c r="S72" s="62">
        <v>0</v>
      </c>
      <c r="T72" s="62">
        <f t="shared" si="0"/>
        <v>5</v>
      </c>
      <c r="U72" s="62">
        <v>1</v>
      </c>
      <c r="V72" s="62">
        <f t="shared" si="1"/>
        <v>6</v>
      </c>
    </row>
    <row r="73" spans="1:22" x14ac:dyDescent="0.2">
      <c r="A73" s="21">
        <v>40367</v>
      </c>
      <c r="B73" s="62">
        <v>1</v>
      </c>
      <c r="C73" s="62">
        <v>0</v>
      </c>
      <c r="D73" s="62">
        <v>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2">
        <f t="shared" ref="T73:T135" si="2">SUM(B73:S73)</f>
        <v>1</v>
      </c>
      <c r="U73" s="62">
        <v>0</v>
      </c>
      <c r="V73" s="62">
        <f t="shared" si="1"/>
        <v>1</v>
      </c>
    </row>
    <row r="74" spans="1:22" x14ac:dyDescent="0.2">
      <c r="A74" s="21">
        <v>40368</v>
      </c>
      <c r="B74" s="62">
        <v>1</v>
      </c>
      <c r="C74" s="62">
        <v>1</v>
      </c>
      <c r="D74" s="62">
        <v>0</v>
      </c>
      <c r="E74" s="62">
        <v>0</v>
      </c>
      <c r="F74" s="62">
        <v>0</v>
      </c>
      <c r="G74" s="62">
        <v>0</v>
      </c>
      <c r="H74" s="62">
        <v>0</v>
      </c>
      <c r="I74" s="62">
        <v>0</v>
      </c>
      <c r="J74" s="62">
        <v>0</v>
      </c>
      <c r="K74" s="62">
        <v>0</v>
      </c>
      <c r="L74" s="62">
        <v>0</v>
      </c>
      <c r="M74" s="62">
        <v>0</v>
      </c>
      <c r="N74" s="62">
        <v>0</v>
      </c>
      <c r="O74" s="62">
        <v>0</v>
      </c>
      <c r="P74" s="62">
        <v>0</v>
      </c>
      <c r="Q74" s="62">
        <v>0</v>
      </c>
      <c r="R74" s="62">
        <v>0</v>
      </c>
      <c r="S74" s="62">
        <v>0</v>
      </c>
      <c r="T74" s="62">
        <f t="shared" si="2"/>
        <v>2</v>
      </c>
      <c r="U74" s="62">
        <v>0</v>
      </c>
      <c r="V74" s="62">
        <f t="shared" ref="V74:V137" si="3">SUM(T74+U74)</f>
        <v>2</v>
      </c>
    </row>
    <row r="75" spans="1:22" x14ac:dyDescent="0.2">
      <c r="A75" s="21">
        <v>40369</v>
      </c>
      <c r="B75" s="62">
        <v>5.33</v>
      </c>
      <c r="C75" s="62">
        <v>0</v>
      </c>
      <c r="D75" s="62">
        <v>0</v>
      </c>
      <c r="E75" s="62">
        <v>0</v>
      </c>
      <c r="F75" s="62">
        <v>0</v>
      </c>
      <c r="G75" s="62">
        <v>0</v>
      </c>
      <c r="H75" s="62">
        <v>0</v>
      </c>
      <c r="I75" s="62">
        <v>0.67</v>
      </c>
      <c r="J75" s="62">
        <v>0</v>
      </c>
      <c r="K75" s="62">
        <v>0</v>
      </c>
      <c r="L75" s="62">
        <v>0</v>
      </c>
      <c r="M75" s="62">
        <v>0</v>
      </c>
      <c r="N75" s="62">
        <v>0</v>
      </c>
      <c r="O75" s="62">
        <v>0.33</v>
      </c>
      <c r="P75" s="62">
        <v>0</v>
      </c>
      <c r="Q75" s="62">
        <v>0</v>
      </c>
      <c r="R75" s="62">
        <v>0</v>
      </c>
      <c r="S75" s="62">
        <v>0</v>
      </c>
      <c r="T75" s="62">
        <f t="shared" si="2"/>
        <v>6.33</v>
      </c>
      <c r="U75" s="62">
        <v>1.33</v>
      </c>
      <c r="V75" s="62">
        <f t="shared" si="3"/>
        <v>7.66</v>
      </c>
    </row>
    <row r="76" spans="1:22" x14ac:dyDescent="0.2">
      <c r="A76" s="21">
        <v>40370</v>
      </c>
      <c r="B76" s="62">
        <v>5.33</v>
      </c>
      <c r="C76" s="62">
        <v>0</v>
      </c>
      <c r="D76" s="62">
        <v>0</v>
      </c>
      <c r="E76" s="62">
        <v>0</v>
      </c>
      <c r="F76" s="62">
        <v>0</v>
      </c>
      <c r="G76" s="62">
        <v>0</v>
      </c>
      <c r="H76" s="62">
        <v>0</v>
      </c>
      <c r="I76" s="62">
        <v>0.67</v>
      </c>
      <c r="J76" s="62">
        <v>0</v>
      </c>
      <c r="K76" s="62">
        <v>0</v>
      </c>
      <c r="L76" s="62">
        <v>0</v>
      </c>
      <c r="M76" s="62">
        <v>0</v>
      </c>
      <c r="N76" s="62">
        <v>0</v>
      </c>
      <c r="O76" s="62">
        <v>0.33</v>
      </c>
      <c r="P76" s="62">
        <v>0</v>
      </c>
      <c r="Q76" s="62">
        <v>0</v>
      </c>
      <c r="R76" s="62">
        <v>0</v>
      </c>
      <c r="S76" s="62">
        <v>0</v>
      </c>
      <c r="T76" s="62">
        <f t="shared" si="2"/>
        <v>6.33</v>
      </c>
      <c r="U76" s="62">
        <v>1.33</v>
      </c>
      <c r="V76" s="62">
        <f t="shared" si="3"/>
        <v>7.66</v>
      </c>
    </row>
    <row r="77" spans="1:22" x14ac:dyDescent="0.2">
      <c r="A77" s="21">
        <v>40371</v>
      </c>
      <c r="B77" s="62">
        <v>5.33</v>
      </c>
      <c r="C77" s="62">
        <v>0</v>
      </c>
      <c r="D77" s="62">
        <v>0</v>
      </c>
      <c r="E77" s="62">
        <v>0</v>
      </c>
      <c r="F77" s="62">
        <v>0</v>
      </c>
      <c r="G77" s="62">
        <v>0</v>
      </c>
      <c r="H77" s="62">
        <v>0</v>
      </c>
      <c r="I77" s="62">
        <v>0.67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62">
        <v>0.33</v>
      </c>
      <c r="P77" s="62">
        <v>0</v>
      </c>
      <c r="Q77" s="62">
        <v>0</v>
      </c>
      <c r="R77" s="62">
        <v>0</v>
      </c>
      <c r="S77" s="62">
        <v>0</v>
      </c>
      <c r="T77" s="62">
        <f t="shared" si="2"/>
        <v>6.33</v>
      </c>
      <c r="U77" s="62">
        <v>1.33</v>
      </c>
      <c r="V77" s="62">
        <f t="shared" si="3"/>
        <v>7.66</v>
      </c>
    </row>
    <row r="78" spans="1:22" x14ac:dyDescent="0.2">
      <c r="A78" s="21">
        <v>40372</v>
      </c>
      <c r="B78" s="62">
        <v>1</v>
      </c>
      <c r="C78" s="62">
        <v>0</v>
      </c>
      <c r="D78" s="62">
        <v>0</v>
      </c>
      <c r="E78" s="62">
        <v>0</v>
      </c>
      <c r="F78" s="62">
        <v>1</v>
      </c>
      <c r="G78" s="62">
        <v>0</v>
      </c>
      <c r="H78" s="62">
        <v>0</v>
      </c>
      <c r="I78" s="62">
        <v>3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1</v>
      </c>
      <c r="P78" s="62">
        <v>0</v>
      </c>
      <c r="Q78" s="62">
        <v>0</v>
      </c>
      <c r="R78" s="62">
        <v>0</v>
      </c>
      <c r="S78" s="62">
        <v>0</v>
      </c>
      <c r="T78" s="62">
        <f t="shared" si="2"/>
        <v>6</v>
      </c>
      <c r="U78" s="62">
        <v>0</v>
      </c>
      <c r="V78" s="62">
        <f t="shared" si="3"/>
        <v>6</v>
      </c>
    </row>
    <row r="79" spans="1:22" x14ac:dyDescent="0.2">
      <c r="A79" s="21">
        <v>40373</v>
      </c>
      <c r="B79" s="62">
        <v>6</v>
      </c>
      <c r="C79" s="62">
        <v>0</v>
      </c>
      <c r="D79" s="62">
        <v>0</v>
      </c>
      <c r="E79" s="62">
        <v>0</v>
      </c>
      <c r="F79" s="62">
        <v>0</v>
      </c>
      <c r="G79" s="62">
        <v>0</v>
      </c>
      <c r="H79" s="62">
        <v>0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62">
        <v>0</v>
      </c>
      <c r="O79" s="62">
        <v>0</v>
      </c>
      <c r="P79" s="62">
        <v>0</v>
      </c>
      <c r="Q79" s="62">
        <v>0</v>
      </c>
      <c r="R79" s="62">
        <v>0</v>
      </c>
      <c r="S79" s="62">
        <v>0</v>
      </c>
      <c r="T79" s="62">
        <f t="shared" si="2"/>
        <v>6</v>
      </c>
      <c r="U79" s="62">
        <v>0</v>
      </c>
      <c r="V79" s="62">
        <f t="shared" si="3"/>
        <v>6</v>
      </c>
    </row>
    <row r="80" spans="1:22" x14ac:dyDescent="0.2">
      <c r="A80" s="21">
        <v>40374</v>
      </c>
      <c r="B80" s="62">
        <v>4</v>
      </c>
      <c r="C80" s="62">
        <v>0</v>
      </c>
      <c r="D80" s="62">
        <v>0</v>
      </c>
      <c r="E80" s="62">
        <v>0</v>
      </c>
      <c r="F80" s="62">
        <v>0</v>
      </c>
      <c r="G80" s="62">
        <v>0</v>
      </c>
      <c r="H80" s="62">
        <v>0</v>
      </c>
      <c r="I80" s="62">
        <v>5</v>
      </c>
      <c r="J80" s="62">
        <v>0</v>
      </c>
      <c r="K80" s="62">
        <v>0</v>
      </c>
      <c r="L80" s="62">
        <v>0</v>
      </c>
      <c r="M80" s="62">
        <v>0</v>
      </c>
      <c r="N80" s="62">
        <v>0</v>
      </c>
      <c r="O80" s="62">
        <v>0</v>
      </c>
      <c r="P80" s="62">
        <v>0</v>
      </c>
      <c r="Q80" s="62">
        <v>0</v>
      </c>
      <c r="R80" s="62">
        <v>0</v>
      </c>
      <c r="S80" s="62">
        <v>0</v>
      </c>
      <c r="T80" s="62">
        <f t="shared" si="2"/>
        <v>9</v>
      </c>
      <c r="U80" s="62">
        <v>2</v>
      </c>
      <c r="V80" s="62">
        <f t="shared" si="3"/>
        <v>11</v>
      </c>
    </row>
    <row r="81" spans="1:26" x14ac:dyDescent="0.2">
      <c r="A81" s="21">
        <v>40375</v>
      </c>
      <c r="B81" s="62">
        <v>4</v>
      </c>
      <c r="C81" s="62">
        <v>0</v>
      </c>
      <c r="D81" s="62">
        <v>0</v>
      </c>
      <c r="E81" s="62">
        <v>0</v>
      </c>
      <c r="F81" s="62">
        <v>0</v>
      </c>
      <c r="G81" s="62">
        <v>0</v>
      </c>
      <c r="H81" s="62">
        <v>0</v>
      </c>
      <c r="I81" s="62">
        <v>2</v>
      </c>
      <c r="J81" s="62">
        <v>0</v>
      </c>
      <c r="K81" s="62">
        <v>0</v>
      </c>
      <c r="L81" s="62">
        <v>0</v>
      </c>
      <c r="M81" s="62">
        <v>1</v>
      </c>
      <c r="N81" s="62">
        <v>0</v>
      </c>
      <c r="O81" s="62">
        <v>1</v>
      </c>
      <c r="P81" s="62">
        <v>0</v>
      </c>
      <c r="Q81" s="62">
        <v>0</v>
      </c>
      <c r="R81" s="62">
        <v>0</v>
      </c>
      <c r="S81" s="62">
        <v>0</v>
      </c>
      <c r="T81" s="62">
        <f t="shared" si="2"/>
        <v>8</v>
      </c>
      <c r="U81" s="62">
        <v>1</v>
      </c>
      <c r="V81" s="62">
        <f t="shared" si="3"/>
        <v>9</v>
      </c>
    </row>
    <row r="82" spans="1:26" x14ac:dyDescent="0.2">
      <c r="A82" s="21">
        <v>40376</v>
      </c>
      <c r="B82" s="62">
        <v>5</v>
      </c>
      <c r="C82" s="62">
        <v>0</v>
      </c>
      <c r="D82" s="62">
        <v>0</v>
      </c>
      <c r="E82" s="62">
        <v>0</v>
      </c>
      <c r="F82" s="62">
        <v>0</v>
      </c>
      <c r="G82" s="62">
        <v>0</v>
      </c>
      <c r="H82" s="62">
        <v>0</v>
      </c>
      <c r="I82" s="62">
        <v>0.66</v>
      </c>
      <c r="J82" s="62">
        <v>0</v>
      </c>
      <c r="K82" s="62">
        <v>0</v>
      </c>
      <c r="L82" s="62">
        <v>0</v>
      </c>
      <c r="M82" s="62">
        <v>0.33</v>
      </c>
      <c r="N82" s="62">
        <v>0</v>
      </c>
      <c r="O82" s="62">
        <v>0.33</v>
      </c>
      <c r="P82" s="62">
        <v>0</v>
      </c>
      <c r="Q82" s="62">
        <v>0</v>
      </c>
      <c r="R82" s="62">
        <v>0</v>
      </c>
      <c r="S82" s="62">
        <v>0</v>
      </c>
      <c r="T82" s="62">
        <f t="shared" si="2"/>
        <v>6.32</v>
      </c>
      <c r="U82" s="62">
        <v>0.66</v>
      </c>
      <c r="V82" s="62">
        <f t="shared" si="3"/>
        <v>6.98</v>
      </c>
    </row>
    <row r="83" spans="1:26" x14ac:dyDescent="0.2">
      <c r="A83" s="21">
        <v>40377</v>
      </c>
      <c r="B83" s="62">
        <v>5</v>
      </c>
      <c r="C83" s="62">
        <v>0</v>
      </c>
      <c r="D83" s="62">
        <v>0</v>
      </c>
      <c r="E83" s="62">
        <v>0</v>
      </c>
      <c r="F83" s="62">
        <v>0</v>
      </c>
      <c r="G83" s="62">
        <v>0</v>
      </c>
      <c r="H83" s="62">
        <v>0</v>
      </c>
      <c r="I83" s="62">
        <v>0.66</v>
      </c>
      <c r="J83" s="62">
        <v>0</v>
      </c>
      <c r="K83" s="62">
        <v>0</v>
      </c>
      <c r="L83" s="62">
        <v>0</v>
      </c>
      <c r="M83" s="62">
        <v>0.33</v>
      </c>
      <c r="N83" s="62">
        <v>0</v>
      </c>
      <c r="O83" s="62">
        <v>0.33</v>
      </c>
      <c r="P83" s="62">
        <v>0</v>
      </c>
      <c r="Q83" s="62">
        <v>0</v>
      </c>
      <c r="R83" s="62">
        <v>0</v>
      </c>
      <c r="S83" s="62">
        <v>0</v>
      </c>
      <c r="T83" s="62">
        <f t="shared" si="2"/>
        <v>6.32</v>
      </c>
      <c r="U83" s="62">
        <v>0.66</v>
      </c>
      <c r="V83" s="62">
        <f t="shared" si="3"/>
        <v>6.98</v>
      </c>
    </row>
    <row r="84" spans="1:26" x14ac:dyDescent="0.2">
      <c r="A84" s="21">
        <v>40378</v>
      </c>
      <c r="B84" s="62">
        <v>5</v>
      </c>
      <c r="C84" s="62">
        <v>0</v>
      </c>
      <c r="D84" s="62">
        <v>0</v>
      </c>
      <c r="E84" s="62">
        <v>0</v>
      </c>
      <c r="F84" s="62">
        <v>0</v>
      </c>
      <c r="G84" s="62">
        <v>0</v>
      </c>
      <c r="H84" s="62">
        <v>0</v>
      </c>
      <c r="I84" s="62">
        <v>0.66</v>
      </c>
      <c r="J84" s="62">
        <v>0</v>
      </c>
      <c r="K84" s="62">
        <v>0</v>
      </c>
      <c r="L84" s="62">
        <v>0</v>
      </c>
      <c r="M84" s="62">
        <v>0.33</v>
      </c>
      <c r="N84" s="62">
        <v>0</v>
      </c>
      <c r="O84" s="62">
        <v>0.33</v>
      </c>
      <c r="P84" s="62">
        <v>0</v>
      </c>
      <c r="Q84" s="62">
        <v>0</v>
      </c>
      <c r="R84" s="62">
        <v>0</v>
      </c>
      <c r="S84" s="62">
        <v>0</v>
      </c>
      <c r="T84" s="62">
        <f t="shared" si="2"/>
        <v>6.32</v>
      </c>
      <c r="U84" s="62">
        <v>0.66</v>
      </c>
      <c r="V84" s="62">
        <f t="shared" si="3"/>
        <v>6.98</v>
      </c>
    </row>
    <row r="85" spans="1:26" x14ac:dyDescent="0.2">
      <c r="A85" s="21">
        <v>40379</v>
      </c>
      <c r="B85" s="62">
        <v>21</v>
      </c>
      <c r="C85" s="62">
        <v>0</v>
      </c>
      <c r="D85" s="62">
        <v>0</v>
      </c>
      <c r="E85" s="62">
        <v>0</v>
      </c>
      <c r="F85" s="62">
        <v>0</v>
      </c>
      <c r="G85" s="62">
        <v>0</v>
      </c>
      <c r="H85" s="62">
        <v>0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62">
        <v>0</v>
      </c>
      <c r="O85" s="62">
        <v>1</v>
      </c>
      <c r="P85" s="62">
        <v>0</v>
      </c>
      <c r="Q85" s="62">
        <v>0</v>
      </c>
      <c r="R85" s="62">
        <v>0</v>
      </c>
      <c r="S85" s="62">
        <v>0</v>
      </c>
      <c r="T85" s="62">
        <f t="shared" si="2"/>
        <v>22</v>
      </c>
      <c r="U85" s="62">
        <v>0</v>
      </c>
      <c r="V85" s="62">
        <f t="shared" si="3"/>
        <v>22</v>
      </c>
    </row>
    <row r="86" spans="1:26" x14ac:dyDescent="0.2">
      <c r="A86" s="21">
        <v>40380</v>
      </c>
      <c r="B86" s="62">
        <v>2</v>
      </c>
      <c r="C86" s="62">
        <v>0</v>
      </c>
      <c r="D86" s="62">
        <v>0</v>
      </c>
      <c r="E86" s="62">
        <v>0</v>
      </c>
      <c r="F86" s="62">
        <v>0</v>
      </c>
      <c r="G86" s="62">
        <v>0</v>
      </c>
      <c r="H86" s="62">
        <v>0</v>
      </c>
      <c r="I86" s="62">
        <v>1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1</v>
      </c>
      <c r="P86" s="62">
        <v>0</v>
      </c>
      <c r="Q86" s="62">
        <v>0</v>
      </c>
      <c r="R86" s="62">
        <v>0</v>
      </c>
      <c r="S86" s="62">
        <v>0</v>
      </c>
      <c r="T86" s="62">
        <f t="shared" si="2"/>
        <v>4</v>
      </c>
      <c r="U86" s="62">
        <v>0</v>
      </c>
      <c r="V86" s="62">
        <f t="shared" si="3"/>
        <v>4</v>
      </c>
    </row>
    <row r="87" spans="1:26" x14ac:dyDescent="0.2">
      <c r="A87" s="21">
        <v>40381</v>
      </c>
      <c r="B87" s="62">
        <v>6</v>
      </c>
      <c r="C87" s="62">
        <v>0</v>
      </c>
      <c r="D87" s="62">
        <v>0</v>
      </c>
      <c r="E87" s="62">
        <v>0</v>
      </c>
      <c r="F87" s="62">
        <v>0</v>
      </c>
      <c r="G87" s="62">
        <v>0</v>
      </c>
      <c r="H87" s="62">
        <v>0</v>
      </c>
      <c r="I87" s="62">
        <v>3</v>
      </c>
      <c r="J87" s="62">
        <v>0</v>
      </c>
      <c r="K87" s="62">
        <v>0</v>
      </c>
      <c r="L87" s="62">
        <v>0</v>
      </c>
      <c r="M87" s="62">
        <v>0</v>
      </c>
      <c r="N87" s="62">
        <v>0</v>
      </c>
      <c r="O87" s="62">
        <v>1</v>
      </c>
      <c r="P87" s="62">
        <v>0</v>
      </c>
      <c r="Q87" s="62">
        <v>0</v>
      </c>
      <c r="R87" s="62">
        <v>0</v>
      </c>
      <c r="S87" s="62">
        <v>0</v>
      </c>
      <c r="T87" s="62">
        <f t="shared" si="2"/>
        <v>10</v>
      </c>
      <c r="U87" s="62">
        <v>0</v>
      </c>
      <c r="V87" s="62">
        <f t="shared" si="3"/>
        <v>10</v>
      </c>
      <c r="X87" s="14"/>
      <c r="Z87" s="14"/>
    </row>
    <row r="88" spans="1:26" x14ac:dyDescent="0.2">
      <c r="A88" s="21">
        <v>40382</v>
      </c>
      <c r="B88" s="62" t="s">
        <v>32</v>
      </c>
      <c r="C88" s="62" t="s">
        <v>32</v>
      </c>
      <c r="D88" s="62" t="s">
        <v>32</v>
      </c>
      <c r="E88" s="62" t="s">
        <v>32</v>
      </c>
      <c r="F88" s="62" t="s">
        <v>32</v>
      </c>
      <c r="G88" s="62" t="s">
        <v>32</v>
      </c>
      <c r="H88" s="62" t="s">
        <v>32</v>
      </c>
      <c r="I88" s="62" t="s">
        <v>32</v>
      </c>
      <c r="J88" s="62" t="s">
        <v>32</v>
      </c>
      <c r="K88" s="62" t="s">
        <v>32</v>
      </c>
      <c r="L88" s="62" t="s">
        <v>32</v>
      </c>
      <c r="M88" s="62" t="s">
        <v>32</v>
      </c>
      <c r="N88" s="62" t="s">
        <v>32</v>
      </c>
      <c r="O88" s="62" t="s">
        <v>32</v>
      </c>
      <c r="P88" s="62" t="s">
        <v>32</v>
      </c>
      <c r="Q88" s="62" t="s">
        <v>32</v>
      </c>
      <c r="R88" s="62" t="s">
        <v>32</v>
      </c>
      <c r="S88" s="62" t="s">
        <v>32</v>
      </c>
      <c r="T88" s="62" t="s">
        <v>32</v>
      </c>
      <c r="U88" s="62" t="s">
        <v>32</v>
      </c>
      <c r="V88" s="62" t="s">
        <v>32</v>
      </c>
    </row>
    <row r="89" spans="1:26" x14ac:dyDescent="0.2">
      <c r="A89" s="21">
        <v>40383</v>
      </c>
      <c r="B89" s="62">
        <v>6</v>
      </c>
      <c r="C89" s="62">
        <v>0</v>
      </c>
      <c r="D89" s="62">
        <v>0</v>
      </c>
      <c r="E89" s="62">
        <v>0</v>
      </c>
      <c r="F89" s="62">
        <v>0</v>
      </c>
      <c r="G89" s="62">
        <v>0</v>
      </c>
      <c r="H89" s="62">
        <v>0</v>
      </c>
      <c r="I89" s="62">
        <v>0.33</v>
      </c>
      <c r="J89" s="62">
        <v>0</v>
      </c>
      <c r="K89" s="62">
        <v>0</v>
      </c>
      <c r="L89" s="62">
        <v>0</v>
      </c>
      <c r="M89" s="62">
        <v>0</v>
      </c>
      <c r="N89" s="62">
        <v>0</v>
      </c>
      <c r="O89" s="62">
        <v>0</v>
      </c>
      <c r="P89" s="62">
        <v>0</v>
      </c>
      <c r="Q89" s="62">
        <v>0</v>
      </c>
      <c r="R89" s="62">
        <v>0</v>
      </c>
      <c r="S89" s="62">
        <v>0</v>
      </c>
      <c r="T89" s="62">
        <f t="shared" si="2"/>
        <v>6.33</v>
      </c>
      <c r="U89" s="62">
        <v>0.33</v>
      </c>
      <c r="V89" s="62">
        <f t="shared" si="3"/>
        <v>6.66</v>
      </c>
    </row>
    <row r="90" spans="1:26" x14ac:dyDescent="0.2">
      <c r="A90" s="21">
        <v>40384</v>
      </c>
      <c r="B90" s="62">
        <v>6</v>
      </c>
      <c r="C90" s="62">
        <v>0</v>
      </c>
      <c r="D90" s="62">
        <v>0</v>
      </c>
      <c r="E90" s="62">
        <v>0</v>
      </c>
      <c r="F90" s="62">
        <v>0</v>
      </c>
      <c r="G90" s="62">
        <v>0</v>
      </c>
      <c r="H90" s="62">
        <v>0</v>
      </c>
      <c r="I90" s="62">
        <v>0.33</v>
      </c>
      <c r="J90" s="62">
        <v>0</v>
      </c>
      <c r="K90" s="62">
        <v>0</v>
      </c>
      <c r="L90" s="62">
        <v>0</v>
      </c>
      <c r="M90" s="62">
        <v>0</v>
      </c>
      <c r="N90" s="62">
        <v>0</v>
      </c>
      <c r="O90" s="62">
        <v>0</v>
      </c>
      <c r="P90" s="62">
        <v>0</v>
      </c>
      <c r="Q90" s="62">
        <v>0</v>
      </c>
      <c r="R90" s="62">
        <v>0</v>
      </c>
      <c r="S90" s="62">
        <v>0</v>
      </c>
      <c r="T90" s="62">
        <f t="shared" si="2"/>
        <v>6.33</v>
      </c>
      <c r="U90" s="62">
        <v>0.33</v>
      </c>
      <c r="V90" s="62">
        <f t="shared" si="3"/>
        <v>6.66</v>
      </c>
    </row>
    <row r="91" spans="1:26" x14ac:dyDescent="0.2">
      <c r="A91" s="21">
        <v>40385</v>
      </c>
      <c r="B91" s="62">
        <v>6</v>
      </c>
      <c r="C91" s="62">
        <v>0</v>
      </c>
      <c r="D91" s="62">
        <v>0</v>
      </c>
      <c r="E91" s="62">
        <v>0</v>
      </c>
      <c r="F91" s="62">
        <v>0</v>
      </c>
      <c r="G91" s="62">
        <v>0</v>
      </c>
      <c r="H91" s="62">
        <v>0</v>
      </c>
      <c r="I91" s="62">
        <v>0.33</v>
      </c>
      <c r="J91" s="62">
        <v>0</v>
      </c>
      <c r="K91" s="62">
        <v>0</v>
      </c>
      <c r="L91" s="62">
        <v>0</v>
      </c>
      <c r="M91" s="62">
        <v>0</v>
      </c>
      <c r="N91" s="62">
        <v>0</v>
      </c>
      <c r="O91" s="62">
        <v>0</v>
      </c>
      <c r="P91" s="62">
        <v>0</v>
      </c>
      <c r="Q91" s="62">
        <v>0</v>
      </c>
      <c r="R91" s="62">
        <v>0</v>
      </c>
      <c r="S91" s="62">
        <v>0</v>
      </c>
      <c r="T91" s="62">
        <f t="shared" si="2"/>
        <v>6.33</v>
      </c>
      <c r="U91" s="62">
        <v>0.33</v>
      </c>
      <c r="V91" s="62">
        <f t="shared" si="3"/>
        <v>6.66</v>
      </c>
    </row>
    <row r="92" spans="1:26" x14ac:dyDescent="0.2">
      <c r="A92" s="21">
        <v>40386</v>
      </c>
      <c r="B92" s="62">
        <v>5</v>
      </c>
      <c r="C92" s="62">
        <v>0</v>
      </c>
      <c r="D92" s="62">
        <v>0</v>
      </c>
      <c r="E92" s="62">
        <v>0</v>
      </c>
      <c r="F92" s="62">
        <v>0</v>
      </c>
      <c r="G92" s="62">
        <v>0</v>
      </c>
      <c r="H92" s="62">
        <v>0</v>
      </c>
      <c r="I92" s="62">
        <v>1</v>
      </c>
      <c r="J92" s="62">
        <v>0</v>
      </c>
      <c r="K92" s="62">
        <v>0</v>
      </c>
      <c r="L92" s="62">
        <v>0</v>
      </c>
      <c r="M92" s="62">
        <v>0</v>
      </c>
      <c r="N92" s="62">
        <v>0</v>
      </c>
      <c r="O92" s="62">
        <v>0</v>
      </c>
      <c r="P92" s="62">
        <v>0</v>
      </c>
      <c r="Q92" s="62">
        <v>0</v>
      </c>
      <c r="R92" s="62">
        <v>0</v>
      </c>
      <c r="S92" s="62">
        <v>0</v>
      </c>
      <c r="T92" s="62">
        <f t="shared" si="2"/>
        <v>6</v>
      </c>
      <c r="U92" s="62">
        <v>3</v>
      </c>
      <c r="V92" s="62">
        <f t="shared" si="3"/>
        <v>9</v>
      </c>
    </row>
    <row r="93" spans="1:26" x14ac:dyDescent="0.2">
      <c r="A93" s="21">
        <v>40387</v>
      </c>
      <c r="B93" s="62" t="s">
        <v>32</v>
      </c>
      <c r="C93" s="62" t="s">
        <v>32</v>
      </c>
      <c r="D93" s="62" t="s">
        <v>32</v>
      </c>
      <c r="E93" s="62" t="s">
        <v>32</v>
      </c>
      <c r="F93" s="62" t="s">
        <v>32</v>
      </c>
      <c r="G93" s="62" t="s">
        <v>32</v>
      </c>
      <c r="H93" s="62" t="s">
        <v>32</v>
      </c>
      <c r="I93" s="62" t="s">
        <v>32</v>
      </c>
      <c r="J93" s="62" t="s">
        <v>32</v>
      </c>
      <c r="K93" s="62" t="s">
        <v>32</v>
      </c>
      <c r="L93" s="62" t="s">
        <v>32</v>
      </c>
      <c r="M93" s="62" t="s">
        <v>32</v>
      </c>
      <c r="N93" s="62" t="s">
        <v>32</v>
      </c>
      <c r="O93" s="62" t="s">
        <v>32</v>
      </c>
      <c r="P93" s="62" t="s">
        <v>32</v>
      </c>
      <c r="Q93" s="62" t="s">
        <v>32</v>
      </c>
      <c r="R93" s="62" t="s">
        <v>32</v>
      </c>
      <c r="S93" s="62" t="s">
        <v>32</v>
      </c>
      <c r="T93" s="62">
        <f t="shared" si="2"/>
        <v>0</v>
      </c>
      <c r="U93" s="62"/>
      <c r="V93" s="62">
        <f t="shared" si="3"/>
        <v>0</v>
      </c>
    </row>
    <row r="94" spans="1:26" x14ac:dyDescent="0.2">
      <c r="A94" s="21">
        <v>40388</v>
      </c>
      <c r="B94" s="62">
        <v>3</v>
      </c>
      <c r="C94" s="62">
        <v>0</v>
      </c>
      <c r="D94" s="62">
        <v>0</v>
      </c>
      <c r="E94" s="62">
        <v>0</v>
      </c>
      <c r="F94" s="62">
        <v>0</v>
      </c>
      <c r="G94" s="62">
        <v>0</v>
      </c>
      <c r="H94" s="62">
        <v>0</v>
      </c>
      <c r="I94" s="62">
        <v>0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0</v>
      </c>
      <c r="P94" s="62">
        <v>0</v>
      </c>
      <c r="Q94" s="62">
        <v>0</v>
      </c>
      <c r="R94" s="62">
        <v>0</v>
      </c>
      <c r="S94" s="62">
        <v>0</v>
      </c>
      <c r="T94" s="62">
        <f t="shared" si="2"/>
        <v>3</v>
      </c>
      <c r="U94" s="62">
        <v>0</v>
      </c>
      <c r="V94" s="62">
        <f t="shared" si="3"/>
        <v>3</v>
      </c>
    </row>
    <row r="95" spans="1:26" x14ac:dyDescent="0.2">
      <c r="A95" s="21">
        <v>40389</v>
      </c>
      <c r="B95" s="62">
        <v>24</v>
      </c>
      <c r="C95" s="62">
        <v>0</v>
      </c>
      <c r="D95" s="62">
        <v>0</v>
      </c>
      <c r="E95" s="62">
        <v>0</v>
      </c>
      <c r="F95" s="62">
        <v>0</v>
      </c>
      <c r="G95" s="62">
        <v>0</v>
      </c>
      <c r="H95" s="62">
        <v>0</v>
      </c>
      <c r="I95" s="62">
        <v>1</v>
      </c>
      <c r="J95" s="62">
        <v>0</v>
      </c>
      <c r="K95" s="62">
        <v>0</v>
      </c>
      <c r="L95" s="62">
        <v>0</v>
      </c>
      <c r="M95" s="62">
        <v>0</v>
      </c>
      <c r="N95" s="62">
        <v>0</v>
      </c>
      <c r="O95" s="62">
        <v>1</v>
      </c>
      <c r="P95" s="62">
        <v>0</v>
      </c>
      <c r="Q95" s="62">
        <v>0</v>
      </c>
      <c r="R95" s="62">
        <v>0</v>
      </c>
      <c r="S95" s="62">
        <v>0</v>
      </c>
      <c r="T95" s="62">
        <f t="shared" si="2"/>
        <v>26</v>
      </c>
      <c r="U95" s="62">
        <v>2</v>
      </c>
      <c r="V95" s="62">
        <f t="shared" si="3"/>
        <v>28</v>
      </c>
    </row>
    <row r="96" spans="1:26" x14ac:dyDescent="0.2">
      <c r="A96" s="21">
        <v>40390</v>
      </c>
      <c r="B96" s="62">
        <v>5</v>
      </c>
      <c r="C96" s="62">
        <v>0</v>
      </c>
      <c r="D96" s="62">
        <v>0</v>
      </c>
      <c r="E96" s="62">
        <v>0</v>
      </c>
      <c r="F96" s="62">
        <v>0</v>
      </c>
      <c r="G96" s="62">
        <v>0</v>
      </c>
      <c r="H96" s="62">
        <v>0</v>
      </c>
      <c r="I96" s="62">
        <v>1</v>
      </c>
      <c r="J96" s="62">
        <v>0</v>
      </c>
      <c r="K96" s="62">
        <v>0</v>
      </c>
      <c r="L96" s="62">
        <v>0</v>
      </c>
      <c r="M96" s="62">
        <v>0</v>
      </c>
      <c r="N96" s="62">
        <v>0</v>
      </c>
      <c r="O96" s="62">
        <v>0</v>
      </c>
      <c r="P96" s="62">
        <v>0</v>
      </c>
      <c r="Q96" s="62">
        <v>0</v>
      </c>
      <c r="R96" s="62">
        <v>0</v>
      </c>
      <c r="S96" s="62">
        <v>0</v>
      </c>
      <c r="T96" s="62">
        <f t="shared" si="2"/>
        <v>6</v>
      </c>
      <c r="U96" s="62">
        <v>1</v>
      </c>
      <c r="V96" s="62">
        <f t="shared" si="3"/>
        <v>7</v>
      </c>
    </row>
    <row r="97" spans="1:22" x14ac:dyDescent="0.2">
      <c r="A97" s="21">
        <v>40391</v>
      </c>
      <c r="B97" s="62">
        <v>5</v>
      </c>
      <c r="C97" s="62">
        <v>0</v>
      </c>
      <c r="D97" s="62">
        <v>0</v>
      </c>
      <c r="E97" s="62">
        <v>0</v>
      </c>
      <c r="F97" s="62">
        <v>0</v>
      </c>
      <c r="G97" s="62">
        <v>0</v>
      </c>
      <c r="H97" s="62">
        <v>0</v>
      </c>
      <c r="I97" s="62">
        <v>1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0</v>
      </c>
      <c r="P97" s="62">
        <v>0</v>
      </c>
      <c r="Q97" s="62">
        <v>0</v>
      </c>
      <c r="R97" s="62">
        <v>0</v>
      </c>
      <c r="S97" s="62">
        <v>0</v>
      </c>
      <c r="T97" s="62">
        <f t="shared" si="2"/>
        <v>6</v>
      </c>
      <c r="U97" s="62">
        <v>1</v>
      </c>
      <c r="V97" s="62">
        <f t="shared" si="3"/>
        <v>7</v>
      </c>
    </row>
    <row r="98" spans="1:22" x14ac:dyDescent="0.2">
      <c r="A98" s="21">
        <v>40392</v>
      </c>
      <c r="B98" s="62">
        <v>5</v>
      </c>
      <c r="C98" s="62"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1</v>
      </c>
      <c r="J98" s="62">
        <v>0</v>
      </c>
      <c r="K98" s="62">
        <v>0</v>
      </c>
      <c r="L98" s="62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f t="shared" si="2"/>
        <v>6</v>
      </c>
      <c r="U98" s="62">
        <v>1</v>
      </c>
      <c r="V98" s="62">
        <f t="shared" si="3"/>
        <v>7</v>
      </c>
    </row>
    <row r="99" spans="1:22" x14ac:dyDescent="0.2">
      <c r="A99" s="21">
        <v>40393</v>
      </c>
      <c r="B99" s="62">
        <v>7</v>
      </c>
      <c r="C99" s="62">
        <v>0</v>
      </c>
      <c r="D99" s="62">
        <v>0</v>
      </c>
      <c r="E99" s="62">
        <v>0</v>
      </c>
      <c r="F99" s="62">
        <v>0</v>
      </c>
      <c r="G99" s="62">
        <v>0</v>
      </c>
      <c r="H99" s="62">
        <v>0</v>
      </c>
      <c r="I99" s="62">
        <v>1</v>
      </c>
      <c r="J99" s="62">
        <v>0</v>
      </c>
      <c r="K99" s="62">
        <v>0</v>
      </c>
      <c r="L99" s="62">
        <v>1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f t="shared" si="2"/>
        <v>9</v>
      </c>
      <c r="U99" s="62">
        <v>0</v>
      </c>
      <c r="V99" s="62">
        <f t="shared" si="3"/>
        <v>9</v>
      </c>
    </row>
    <row r="100" spans="1:22" x14ac:dyDescent="0.2">
      <c r="A100" s="21">
        <v>40394</v>
      </c>
      <c r="B100" s="62">
        <v>17</v>
      </c>
      <c r="C100" s="62">
        <v>0</v>
      </c>
      <c r="D100" s="62">
        <v>0</v>
      </c>
      <c r="E100" s="62">
        <v>0</v>
      </c>
      <c r="F100" s="62">
        <v>0</v>
      </c>
      <c r="G100" s="62">
        <v>0</v>
      </c>
      <c r="H100" s="62">
        <v>0</v>
      </c>
      <c r="I100" s="62">
        <v>1</v>
      </c>
      <c r="J100" s="62">
        <v>0</v>
      </c>
      <c r="K100" s="62">
        <v>0</v>
      </c>
      <c r="L100" s="62">
        <v>0</v>
      </c>
      <c r="M100" s="62">
        <v>0</v>
      </c>
      <c r="N100" s="62">
        <v>0</v>
      </c>
      <c r="O100" s="62">
        <v>0</v>
      </c>
      <c r="P100" s="62">
        <v>0</v>
      </c>
      <c r="Q100" s="62">
        <v>0</v>
      </c>
      <c r="R100" s="62">
        <v>0</v>
      </c>
      <c r="S100" s="62">
        <v>0</v>
      </c>
      <c r="T100" s="62">
        <f t="shared" si="2"/>
        <v>18</v>
      </c>
      <c r="U100" s="62">
        <v>1</v>
      </c>
      <c r="V100" s="62">
        <f t="shared" si="3"/>
        <v>19</v>
      </c>
    </row>
    <row r="101" spans="1:22" x14ac:dyDescent="0.2">
      <c r="A101" s="21">
        <v>40395</v>
      </c>
      <c r="B101" s="62">
        <v>7</v>
      </c>
      <c r="C101" s="62">
        <v>0</v>
      </c>
      <c r="D101" s="62">
        <v>0</v>
      </c>
      <c r="E101" s="62">
        <v>0</v>
      </c>
      <c r="F101" s="62">
        <v>0</v>
      </c>
      <c r="G101" s="62">
        <v>0</v>
      </c>
      <c r="H101" s="62">
        <v>0</v>
      </c>
      <c r="I101" s="62">
        <v>5</v>
      </c>
      <c r="J101" s="62">
        <v>0</v>
      </c>
      <c r="K101" s="62">
        <v>0</v>
      </c>
      <c r="L101" s="62">
        <v>0</v>
      </c>
      <c r="M101" s="62">
        <v>0</v>
      </c>
      <c r="N101" s="62">
        <v>0</v>
      </c>
      <c r="O101" s="62">
        <v>2</v>
      </c>
      <c r="P101" s="62">
        <v>0</v>
      </c>
      <c r="Q101" s="62">
        <v>0</v>
      </c>
      <c r="R101" s="62">
        <v>0</v>
      </c>
      <c r="S101" s="62">
        <v>0</v>
      </c>
      <c r="T101" s="62">
        <f t="shared" si="2"/>
        <v>14</v>
      </c>
      <c r="U101" s="62">
        <v>7</v>
      </c>
      <c r="V101" s="62">
        <f t="shared" si="3"/>
        <v>21</v>
      </c>
    </row>
    <row r="102" spans="1:22" x14ac:dyDescent="0.2">
      <c r="A102" s="21">
        <v>40396</v>
      </c>
      <c r="B102" s="62">
        <v>3</v>
      </c>
      <c r="C102" s="62">
        <v>0</v>
      </c>
      <c r="D102" s="62">
        <v>0</v>
      </c>
      <c r="E102" s="62">
        <v>0</v>
      </c>
      <c r="F102" s="62">
        <v>0</v>
      </c>
      <c r="G102" s="62">
        <v>0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2</v>
      </c>
      <c r="P102" s="62">
        <v>0</v>
      </c>
      <c r="Q102" s="62">
        <v>0</v>
      </c>
      <c r="R102" s="62">
        <v>0</v>
      </c>
      <c r="S102" s="62">
        <v>0</v>
      </c>
      <c r="T102" s="62">
        <f t="shared" si="2"/>
        <v>5</v>
      </c>
      <c r="U102" s="62">
        <v>7</v>
      </c>
      <c r="V102" s="62">
        <f t="shared" si="3"/>
        <v>12</v>
      </c>
    </row>
    <row r="103" spans="1:22" x14ac:dyDescent="0.2">
      <c r="A103" s="21">
        <v>40397</v>
      </c>
      <c r="B103" s="62">
        <v>10.3</v>
      </c>
      <c r="C103" s="62">
        <v>0.33</v>
      </c>
      <c r="D103" s="62">
        <v>0</v>
      </c>
      <c r="E103" s="62">
        <v>0</v>
      </c>
      <c r="F103" s="62">
        <v>0</v>
      </c>
      <c r="G103" s="62">
        <v>0</v>
      </c>
      <c r="H103" s="62">
        <v>0</v>
      </c>
      <c r="I103" s="62">
        <v>2.66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0.66</v>
      </c>
      <c r="P103" s="62">
        <v>0</v>
      </c>
      <c r="Q103" s="62">
        <v>0</v>
      </c>
      <c r="R103" s="62">
        <v>0</v>
      </c>
      <c r="S103" s="62">
        <v>0</v>
      </c>
      <c r="T103" s="62">
        <f t="shared" si="2"/>
        <v>13.950000000000001</v>
      </c>
      <c r="U103" s="62">
        <v>1.33</v>
      </c>
      <c r="V103" s="62">
        <f t="shared" si="3"/>
        <v>15.280000000000001</v>
      </c>
    </row>
    <row r="104" spans="1:22" x14ac:dyDescent="0.2">
      <c r="A104" s="21">
        <v>40398</v>
      </c>
      <c r="B104" s="62">
        <v>10.3</v>
      </c>
      <c r="C104" s="62">
        <v>0.33</v>
      </c>
      <c r="D104" s="62">
        <v>0</v>
      </c>
      <c r="E104" s="62">
        <v>0</v>
      </c>
      <c r="F104" s="62">
        <v>0</v>
      </c>
      <c r="G104" s="62">
        <v>0</v>
      </c>
      <c r="H104" s="62">
        <v>0</v>
      </c>
      <c r="I104" s="62">
        <v>2.66</v>
      </c>
      <c r="J104" s="62">
        <v>0</v>
      </c>
      <c r="K104" s="62">
        <v>0</v>
      </c>
      <c r="L104" s="62">
        <v>0</v>
      </c>
      <c r="M104" s="62">
        <v>0</v>
      </c>
      <c r="N104" s="62">
        <v>0</v>
      </c>
      <c r="O104" s="62">
        <v>0.66</v>
      </c>
      <c r="P104" s="62">
        <v>0</v>
      </c>
      <c r="Q104" s="62">
        <v>0</v>
      </c>
      <c r="R104" s="62">
        <v>0</v>
      </c>
      <c r="S104" s="62">
        <v>0</v>
      </c>
      <c r="T104" s="62">
        <f t="shared" si="2"/>
        <v>13.950000000000001</v>
      </c>
      <c r="U104" s="62">
        <v>1.33</v>
      </c>
      <c r="V104" s="62">
        <f t="shared" si="3"/>
        <v>15.280000000000001</v>
      </c>
    </row>
    <row r="105" spans="1:22" x14ac:dyDescent="0.2">
      <c r="A105" s="21">
        <v>40399</v>
      </c>
      <c r="B105" s="62">
        <v>10.3</v>
      </c>
      <c r="C105" s="62">
        <v>0.33</v>
      </c>
      <c r="D105" s="62">
        <v>0</v>
      </c>
      <c r="E105" s="62">
        <v>0</v>
      </c>
      <c r="F105" s="62">
        <v>0</v>
      </c>
      <c r="G105" s="62">
        <v>0</v>
      </c>
      <c r="H105" s="62">
        <v>0</v>
      </c>
      <c r="I105" s="62">
        <v>2.66</v>
      </c>
      <c r="J105" s="62">
        <v>0</v>
      </c>
      <c r="K105" s="62">
        <v>0</v>
      </c>
      <c r="L105" s="62">
        <v>0</v>
      </c>
      <c r="M105" s="62">
        <v>0</v>
      </c>
      <c r="N105" s="62">
        <v>0</v>
      </c>
      <c r="O105" s="62">
        <v>0.66</v>
      </c>
      <c r="P105" s="62">
        <v>0</v>
      </c>
      <c r="Q105" s="62">
        <v>0</v>
      </c>
      <c r="R105" s="62">
        <v>0</v>
      </c>
      <c r="S105" s="62">
        <v>0</v>
      </c>
      <c r="T105" s="62">
        <f t="shared" si="2"/>
        <v>13.950000000000001</v>
      </c>
      <c r="U105" s="62">
        <v>1.33</v>
      </c>
      <c r="V105" s="62">
        <f t="shared" si="3"/>
        <v>15.280000000000001</v>
      </c>
    </row>
    <row r="106" spans="1:22" x14ac:dyDescent="0.2">
      <c r="A106" s="21">
        <v>40400</v>
      </c>
      <c r="B106" s="62">
        <v>14</v>
      </c>
      <c r="C106" s="62">
        <v>0</v>
      </c>
      <c r="D106" s="62">
        <v>0</v>
      </c>
      <c r="E106" s="62">
        <v>1</v>
      </c>
      <c r="F106" s="62">
        <v>0</v>
      </c>
      <c r="G106" s="62">
        <v>0</v>
      </c>
      <c r="H106" s="62">
        <v>0</v>
      </c>
      <c r="I106" s="62">
        <v>2</v>
      </c>
      <c r="J106" s="62">
        <v>0</v>
      </c>
      <c r="K106" s="62">
        <v>0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62">
        <v>0</v>
      </c>
      <c r="S106" s="62">
        <v>0</v>
      </c>
      <c r="T106" s="62">
        <f t="shared" si="2"/>
        <v>17</v>
      </c>
      <c r="U106" s="62">
        <v>3</v>
      </c>
      <c r="V106" s="62">
        <f t="shared" si="3"/>
        <v>20</v>
      </c>
    </row>
    <row r="107" spans="1:22" x14ac:dyDescent="0.2">
      <c r="A107" s="21">
        <v>40401</v>
      </c>
      <c r="B107" s="62">
        <v>5</v>
      </c>
      <c r="C107" s="62">
        <v>0</v>
      </c>
      <c r="D107" s="62">
        <v>0</v>
      </c>
      <c r="E107" s="62">
        <v>0</v>
      </c>
      <c r="F107" s="62">
        <v>0</v>
      </c>
      <c r="G107" s="62">
        <v>0</v>
      </c>
      <c r="H107" s="62">
        <v>0</v>
      </c>
      <c r="I107" s="62">
        <v>1</v>
      </c>
      <c r="J107" s="62">
        <v>0</v>
      </c>
      <c r="K107" s="62">
        <v>0</v>
      </c>
      <c r="L107" s="62">
        <v>0</v>
      </c>
      <c r="M107" s="62">
        <v>0</v>
      </c>
      <c r="N107" s="62">
        <v>0</v>
      </c>
      <c r="O107" s="62">
        <v>1</v>
      </c>
      <c r="P107" s="62">
        <v>0</v>
      </c>
      <c r="Q107" s="62">
        <v>0</v>
      </c>
      <c r="R107" s="62">
        <v>0</v>
      </c>
      <c r="S107" s="62">
        <v>0</v>
      </c>
      <c r="T107" s="62">
        <f t="shared" si="2"/>
        <v>7</v>
      </c>
      <c r="U107" s="62">
        <v>3</v>
      </c>
      <c r="V107" s="62">
        <f t="shared" si="3"/>
        <v>10</v>
      </c>
    </row>
    <row r="108" spans="1:22" x14ac:dyDescent="0.2">
      <c r="A108" s="21">
        <v>40402</v>
      </c>
      <c r="B108" s="62">
        <v>19</v>
      </c>
      <c r="C108" s="62">
        <v>0</v>
      </c>
      <c r="D108" s="62">
        <v>0</v>
      </c>
      <c r="E108" s="62">
        <v>0</v>
      </c>
      <c r="F108" s="62">
        <v>0</v>
      </c>
      <c r="G108" s="62">
        <v>0</v>
      </c>
      <c r="H108" s="62">
        <v>0</v>
      </c>
      <c r="I108" s="62">
        <v>1</v>
      </c>
      <c r="J108" s="62">
        <v>0</v>
      </c>
      <c r="K108" s="62">
        <v>0</v>
      </c>
      <c r="L108" s="62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62">
        <v>0</v>
      </c>
      <c r="S108" s="62">
        <v>0</v>
      </c>
      <c r="T108" s="62">
        <f t="shared" si="2"/>
        <v>20</v>
      </c>
      <c r="U108" s="62">
        <v>2</v>
      </c>
      <c r="V108" s="62">
        <f t="shared" si="3"/>
        <v>22</v>
      </c>
    </row>
    <row r="109" spans="1:22" x14ac:dyDescent="0.2">
      <c r="A109" s="21">
        <v>40403</v>
      </c>
      <c r="B109" s="62">
        <v>4</v>
      </c>
      <c r="C109" s="62">
        <v>0</v>
      </c>
      <c r="D109" s="62">
        <v>0</v>
      </c>
      <c r="E109" s="62">
        <v>0</v>
      </c>
      <c r="F109" s="62">
        <v>0</v>
      </c>
      <c r="G109" s="62">
        <v>0</v>
      </c>
      <c r="H109" s="62">
        <v>0</v>
      </c>
      <c r="I109" s="62">
        <v>1</v>
      </c>
      <c r="J109" s="62">
        <v>0</v>
      </c>
      <c r="K109" s="62">
        <v>0</v>
      </c>
      <c r="L109" s="62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62">
        <v>0</v>
      </c>
      <c r="S109" s="62">
        <v>0</v>
      </c>
      <c r="T109" s="62">
        <f t="shared" si="2"/>
        <v>5</v>
      </c>
      <c r="U109" s="62">
        <v>0</v>
      </c>
      <c r="V109" s="62">
        <f t="shared" si="3"/>
        <v>5</v>
      </c>
    </row>
    <row r="110" spans="1:22" x14ac:dyDescent="0.2">
      <c r="A110" s="21">
        <v>40404</v>
      </c>
      <c r="B110" s="62">
        <v>2.33</v>
      </c>
      <c r="C110" s="62">
        <v>0</v>
      </c>
      <c r="D110" s="62">
        <v>0</v>
      </c>
      <c r="E110" s="62">
        <v>0</v>
      </c>
      <c r="F110" s="62">
        <v>0</v>
      </c>
      <c r="G110" s="62">
        <v>0</v>
      </c>
      <c r="H110" s="62">
        <v>0</v>
      </c>
      <c r="I110" s="62">
        <v>0.66</v>
      </c>
      <c r="J110" s="62">
        <v>0</v>
      </c>
      <c r="K110" s="62">
        <v>0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62">
        <v>0</v>
      </c>
      <c r="S110" s="62">
        <v>0</v>
      </c>
      <c r="T110" s="62">
        <f t="shared" si="2"/>
        <v>2.99</v>
      </c>
      <c r="U110" s="62">
        <v>0.33</v>
      </c>
      <c r="V110" s="62">
        <f t="shared" si="3"/>
        <v>3.3200000000000003</v>
      </c>
    </row>
    <row r="111" spans="1:22" x14ac:dyDescent="0.2">
      <c r="A111" s="21">
        <v>40405</v>
      </c>
      <c r="B111" s="62">
        <v>2.33</v>
      </c>
      <c r="C111" s="62">
        <v>0</v>
      </c>
      <c r="D111" s="62">
        <v>0</v>
      </c>
      <c r="E111" s="62">
        <v>0</v>
      </c>
      <c r="F111" s="62">
        <v>0</v>
      </c>
      <c r="G111" s="62">
        <v>0</v>
      </c>
      <c r="H111" s="62">
        <v>0</v>
      </c>
      <c r="I111" s="62">
        <v>0.66</v>
      </c>
      <c r="J111" s="62">
        <v>0</v>
      </c>
      <c r="K111" s="62">
        <v>0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62">
        <v>0</v>
      </c>
      <c r="S111" s="62">
        <v>0</v>
      </c>
      <c r="T111" s="62">
        <f t="shared" si="2"/>
        <v>2.99</v>
      </c>
      <c r="U111" s="62">
        <v>0.33</v>
      </c>
      <c r="V111" s="62">
        <f t="shared" si="3"/>
        <v>3.3200000000000003</v>
      </c>
    </row>
    <row r="112" spans="1:22" x14ac:dyDescent="0.2">
      <c r="A112" s="21">
        <v>40406</v>
      </c>
      <c r="B112" s="62">
        <v>2.33</v>
      </c>
      <c r="C112" s="62">
        <v>0</v>
      </c>
      <c r="D112" s="62">
        <v>0</v>
      </c>
      <c r="E112" s="62">
        <v>0</v>
      </c>
      <c r="F112" s="62">
        <v>0</v>
      </c>
      <c r="G112" s="62">
        <v>0</v>
      </c>
      <c r="H112" s="62">
        <v>0</v>
      </c>
      <c r="I112" s="62">
        <v>0.66</v>
      </c>
      <c r="J112" s="62">
        <v>0</v>
      </c>
      <c r="K112" s="62">
        <v>0</v>
      </c>
      <c r="L112" s="62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62">
        <v>0</v>
      </c>
      <c r="S112" s="62">
        <v>0</v>
      </c>
      <c r="T112" s="62">
        <f t="shared" si="2"/>
        <v>2.99</v>
      </c>
      <c r="U112" s="62">
        <v>0.33</v>
      </c>
      <c r="V112" s="62">
        <f t="shared" si="3"/>
        <v>3.3200000000000003</v>
      </c>
    </row>
    <row r="113" spans="1:22" x14ac:dyDescent="0.2">
      <c r="A113" s="21">
        <v>40407</v>
      </c>
      <c r="B113" s="62">
        <v>0</v>
      </c>
      <c r="C113" s="62">
        <v>0</v>
      </c>
      <c r="D113" s="62">
        <v>0</v>
      </c>
      <c r="E113" s="62">
        <v>0</v>
      </c>
      <c r="F113" s="62">
        <v>0</v>
      </c>
      <c r="G113" s="62">
        <v>0</v>
      </c>
      <c r="H113" s="62">
        <v>0</v>
      </c>
      <c r="I113" s="62">
        <v>0</v>
      </c>
      <c r="J113" s="62">
        <v>0</v>
      </c>
      <c r="K113" s="62">
        <v>0</v>
      </c>
      <c r="L113" s="62">
        <v>0</v>
      </c>
      <c r="M113" s="62">
        <v>0</v>
      </c>
      <c r="N113" s="62">
        <v>0</v>
      </c>
      <c r="O113" s="62">
        <v>1</v>
      </c>
      <c r="P113" s="62">
        <v>0</v>
      </c>
      <c r="Q113" s="62">
        <v>0</v>
      </c>
      <c r="R113" s="62">
        <v>0</v>
      </c>
      <c r="S113" s="62">
        <v>0</v>
      </c>
      <c r="T113" s="62">
        <f t="shared" si="2"/>
        <v>1</v>
      </c>
      <c r="U113" s="62">
        <v>0</v>
      </c>
      <c r="V113" s="62">
        <f t="shared" si="3"/>
        <v>1</v>
      </c>
    </row>
    <row r="114" spans="1:22" x14ac:dyDescent="0.2">
      <c r="A114" s="21">
        <v>40408</v>
      </c>
      <c r="B114" s="62">
        <v>2</v>
      </c>
      <c r="C114" s="62">
        <v>0</v>
      </c>
      <c r="D114" s="62">
        <v>0</v>
      </c>
      <c r="E114" s="62">
        <v>0</v>
      </c>
      <c r="F114" s="62">
        <v>0</v>
      </c>
      <c r="G114" s="62">
        <v>0</v>
      </c>
      <c r="H114" s="62">
        <v>0</v>
      </c>
      <c r="I114" s="62">
        <v>7</v>
      </c>
      <c r="J114" s="62">
        <v>0</v>
      </c>
      <c r="K114" s="62">
        <v>0</v>
      </c>
      <c r="L114" s="62">
        <v>1</v>
      </c>
      <c r="M114" s="62">
        <v>0</v>
      </c>
      <c r="N114" s="62">
        <v>0</v>
      </c>
      <c r="O114" s="62">
        <v>5</v>
      </c>
      <c r="P114" s="62">
        <v>0</v>
      </c>
      <c r="Q114" s="62">
        <v>0</v>
      </c>
      <c r="R114" s="62">
        <v>0</v>
      </c>
      <c r="S114" s="62">
        <v>0</v>
      </c>
      <c r="T114" s="62">
        <f t="shared" si="2"/>
        <v>15</v>
      </c>
      <c r="U114" s="62">
        <v>1</v>
      </c>
      <c r="V114" s="62">
        <f t="shared" si="3"/>
        <v>16</v>
      </c>
    </row>
    <row r="115" spans="1:22" x14ac:dyDescent="0.2">
      <c r="A115" s="21">
        <v>40409</v>
      </c>
      <c r="B115" s="62">
        <v>0</v>
      </c>
      <c r="C115" s="62">
        <v>0</v>
      </c>
      <c r="D115" s="62">
        <v>0</v>
      </c>
      <c r="E115" s="62">
        <v>0</v>
      </c>
      <c r="F115" s="62">
        <v>0</v>
      </c>
      <c r="G115" s="62">
        <v>0</v>
      </c>
      <c r="H115" s="62">
        <v>0</v>
      </c>
      <c r="I115" s="62">
        <v>2</v>
      </c>
      <c r="J115" s="62">
        <v>0</v>
      </c>
      <c r="K115" s="62">
        <v>0</v>
      </c>
      <c r="L115" s="62">
        <v>0</v>
      </c>
      <c r="M115" s="62">
        <v>0</v>
      </c>
      <c r="N115" s="62">
        <v>0</v>
      </c>
      <c r="O115" s="62">
        <v>1</v>
      </c>
      <c r="P115" s="62">
        <v>0</v>
      </c>
      <c r="Q115" s="62">
        <v>0</v>
      </c>
      <c r="R115" s="62">
        <v>0</v>
      </c>
      <c r="S115" s="62">
        <v>0</v>
      </c>
      <c r="T115" s="62">
        <f t="shared" si="2"/>
        <v>3</v>
      </c>
      <c r="U115" s="62">
        <v>0</v>
      </c>
      <c r="V115" s="62">
        <f t="shared" si="3"/>
        <v>3</v>
      </c>
    </row>
    <row r="116" spans="1:22" x14ac:dyDescent="0.2">
      <c r="A116" s="21">
        <v>40410</v>
      </c>
      <c r="B116" s="62">
        <v>15</v>
      </c>
      <c r="C116" s="62">
        <v>0</v>
      </c>
      <c r="D116" s="62">
        <v>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0</v>
      </c>
      <c r="M116" s="62">
        <v>0</v>
      </c>
      <c r="N116" s="62">
        <v>0</v>
      </c>
      <c r="O116" s="62">
        <v>3</v>
      </c>
      <c r="P116" s="62">
        <v>0</v>
      </c>
      <c r="Q116" s="62">
        <v>0</v>
      </c>
      <c r="R116" s="62">
        <v>0</v>
      </c>
      <c r="S116" s="62">
        <v>0</v>
      </c>
      <c r="T116" s="62">
        <f t="shared" si="2"/>
        <v>18</v>
      </c>
      <c r="U116" s="62">
        <v>0</v>
      </c>
      <c r="V116" s="62">
        <f t="shared" si="3"/>
        <v>18</v>
      </c>
    </row>
    <row r="117" spans="1:22" x14ac:dyDescent="0.2">
      <c r="A117" s="21">
        <v>40411</v>
      </c>
      <c r="B117" s="62">
        <v>5</v>
      </c>
      <c r="C117" s="62">
        <v>0</v>
      </c>
      <c r="D117" s="62">
        <v>0</v>
      </c>
      <c r="E117" s="62">
        <v>0</v>
      </c>
      <c r="F117" s="62">
        <v>0</v>
      </c>
      <c r="G117" s="62">
        <v>0</v>
      </c>
      <c r="H117" s="62">
        <v>0</v>
      </c>
      <c r="I117" s="62">
        <v>0.67</v>
      </c>
      <c r="J117" s="62">
        <v>0</v>
      </c>
      <c r="K117" s="62">
        <v>0</v>
      </c>
      <c r="L117" s="62">
        <v>0</v>
      </c>
      <c r="M117" s="62">
        <v>0</v>
      </c>
      <c r="N117" s="62">
        <v>0</v>
      </c>
      <c r="O117" s="62">
        <v>0.67</v>
      </c>
      <c r="P117" s="62">
        <v>0</v>
      </c>
      <c r="Q117" s="62">
        <v>0</v>
      </c>
      <c r="R117" s="62">
        <v>0</v>
      </c>
      <c r="S117" s="62">
        <v>0</v>
      </c>
      <c r="T117" s="62">
        <f t="shared" si="2"/>
        <v>6.34</v>
      </c>
      <c r="U117" s="62">
        <v>0.33</v>
      </c>
      <c r="V117" s="62">
        <f t="shared" si="3"/>
        <v>6.67</v>
      </c>
    </row>
    <row r="118" spans="1:22" x14ac:dyDescent="0.2">
      <c r="A118" s="21">
        <v>40412</v>
      </c>
      <c r="B118" s="62">
        <v>5</v>
      </c>
      <c r="C118" s="62">
        <v>0</v>
      </c>
      <c r="D118" s="62">
        <v>0</v>
      </c>
      <c r="E118" s="62">
        <v>0</v>
      </c>
      <c r="F118" s="62">
        <v>0</v>
      </c>
      <c r="G118" s="62">
        <v>0</v>
      </c>
      <c r="H118" s="62">
        <v>0</v>
      </c>
      <c r="I118" s="62">
        <v>0.67</v>
      </c>
      <c r="J118" s="62">
        <v>0</v>
      </c>
      <c r="K118" s="62">
        <v>0</v>
      </c>
      <c r="L118" s="62">
        <v>0</v>
      </c>
      <c r="M118" s="62">
        <v>0</v>
      </c>
      <c r="N118" s="62">
        <v>0</v>
      </c>
      <c r="O118" s="62">
        <v>0.67</v>
      </c>
      <c r="P118" s="62">
        <v>0</v>
      </c>
      <c r="Q118" s="62">
        <v>0</v>
      </c>
      <c r="R118" s="62">
        <v>0</v>
      </c>
      <c r="S118" s="62">
        <v>0</v>
      </c>
      <c r="T118" s="62">
        <f t="shared" si="2"/>
        <v>6.34</v>
      </c>
      <c r="U118" s="62">
        <v>0.33</v>
      </c>
      <c r="V118" s="62">
        <f t="shared" si="3"/>
        <v>6.67</v>
      </c>
    </row>
    <row r="119" spans="1:22" x14ac:dyDescent="0.2">
      <c r="A119" s="21">
        <v>40413</v>
      </c>
      <c r="B119" s="62">
        <v>5</v>
      </c>
      <c r="C119" s="62">
        <v>0</v>
      </c>
      <c r="D119" s="62">
        <v>0</v>
      </c>
      <c r="E119" s="62">
        <v>0</v>
      </c>
      <c r="F119" s="62">
        <v>0</v>
      </c>
      <c r="G119" s="62">
        <v>0</v>
      </c>
      <c r="H119" s="62">
        <v>0</v>
      </c>
      <c r="I119" s="62">
        <v>0.67</v>
      </c>
      <c r="J119" s="62">
        <v>0</v>
      </c>
      <c r="K119" s="62">
        <v>0</v>
      </c>
      <c r="L119" s="62">
        <v>0</v>
      </c>
      <c r="M119" s="62">
        <v>0</v>
      </c>
      <c r="N119" s="62">
        <v>0</v>
      </c>
      <c r="O119" s="62">
        <v>0.67</v>
      </c>
      <c r="P119" s="62">
        <v>0</v>
      </c>
      <c r="Q119" s="62">
        <v>0</v>
      </c>
      <c r="R119" s="62">
        <v>0</v>
      </c>
      <c r="S119" s="62">
        <v>0</v>
      </c>
      <c r="T119" s="62">
        <f t="shared" si="2"/>
        <v>6.34</v>
      </c>
      <c r="U119" s="62">
        <v>0.33</v>
      </c>
      <c r="V119" s="62">
        <f t="shared" si="3"/>
        <v>6.67</v>
      </c>
    </row>
    <row r="120" spans="1:22" x14ac:dyDescent="0.2">
      <c r="A120" s="21">
        <v>40414</v>
      </c>
      <c r="B120" s="62" t="s">
        <v>32</v>
      </c>
      <c r="C120" s="62" t="s">
        <v>32</v>
      </c>
      <c r="D120" s="62" t="s">
        <v>32</v>
      </c>
      <c r="E120" s="62" t="s">
        <v>32</v>
      </c>
      <c r="F120" s="62" t="s">
        <v>32</v>
      </c>
      <c r="G120" s="62" t="s">
        <v>32</v>
      </c>
      <c r="H120" s="62" t="s">
        <v>32</v>
      </c>
      <c r="I120" s="62" t="s">
        <v>32</v>
      </c>
      <c r="J120" s="62" t="s">
        <v>32</v>
      </c>
      <c r="K120" s="62" t="s">
        <v>32</v>
      </c>
      <c r="L120" s="62" t="s">
        <v>32</v>
      </c>
      <c r="M120" s="62" t="s">
        <v>32</v>
      </c>
      <c r="N120" s="62" t="s">
        <v>32</v>
      </c>
      <c r="O120" s="62" t="s">
        <v>32</v>
      </c>
      <c r="P120" s="62" t="s">
        <v>32</v>
      </c>
      <c r="Q120" s="62" t="s">
        <v>32</v>
      </c>
      <c r="R120" s="62" t="s">
        <v>32</v>
      </c>
      <c r="S120" s="62" t="s">
        <v>32</v>
      </c>
      <c r="T120" s="62">
        <f t="shared" si="2"/>
        <v>0</v>
      </c>
      <c r="U120" s="62" t="s">
        <v>32</v>
      </c>
      <c r="V120" s="62" t="e">
        <f t="shared" si="3"/>
        <v>#VALUE!</v>
      </c>
    </row>
    <row r="121" spans="1:22" x14ac:dyDescent="0.2">
      <c r="A121" s="21">
        <v>40415</v>
      </c>
      <c r="B121" s="62">
        <v>9</v>
      </c>
      <c r="C121" s="62">
        <v>0</v>
      </c>
      <c r="D121" s="62">
        <v>0</v>
      </c>
      <c r="E121" s="62">
        <v>0</v>
      </c>
      <c r="F121" s="62">
        <v>0</v>
      </c>
      <c r="G121" s="62">
        <v>0</v>
      </c>
      <c r="H121" s="62">
        <v>0</v>
      </c>
      <c r="I121" s="62">
        <v>1</v>
      </c>
      <c r="J121" s="62">
        <v>0</v>
      </c>
      <c r="K121" s="62">
        <v>0</v>
      </c>
      <c r="L121" s="62">
        <v>0</v>
      </c>
      <c r="M121" s="62">
        <v>0</v>
      </c>
      <c r="N121" s="62">
        <v>0</v>
      </c>
      <c r="O121" s="62">
        <v>1</v>
      </c>
      <c r="P121" s="62">
        <v>0</v>
      </c>
      <c r="Q121" s="62">
        <v>0</v>
      </c>
      <c r="R121" s="62">
        <v>0</v>
      </c>
      <c r="S121" s="62">
        <v>0</v>
      </c>
      <c r="T121" s="62">
        <f t="shared" si="2"/>
        <v>11</v>
      </c>
      <c r="U121" s="62">
        <v>2</v>
      </c>
      <c r="V121" s="62">
        <f t="shared" si="3"/>
        <v>13</v>
      </c>
    </row>
    <row r="122" spans="1:22" x14ac:dyDescent="0.2">
      <c r="A122" s="21">
        <v>40416</v>
      </c>
      <c r="B122" s="62">
        <v>3</v>
      </c>
      <c r="C122" s="62">
        <v>0</v>
      </c>
      <c r="D122" s="62">
        <v>0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  <c r="K122" s="62">
        <v>0</v>
      </c>
      <c r="L122" s="62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62">
        <v>0</v>
      </c>
      <c r="S122" s="62">
        <v>0</v>
      </c>
      <c r="T122" s="62">
        <f t="shared" si="2"/>
        <v>3</v>
      </c>
      <c r="U122" s="62">
        <v>0</v>
      </c>
      <c r="V122" s="62">
        <f t="shared" si="3"/>
        <v>3</v>
      </c>
    </row>
    <row r="123" spans="1:22" x14ac:dyDescent="0.2">
      <c r="A123" s="21">
        <v>40417</v>
      </c>
      <c r="B123" s="62">
        <v>4</v>
      </c>
      <c r="C123" s="62">
        <v>0</v>
      </c>
      <c r="D123" s="62">
        <v>0</v>
      </c>
      <c r="E123" s="62">
        <v>0</v>
      </c>
      <c r="F123" s="62">
        <v>0</v>
      </c>
      <c r="G123" s="62">
        <v>0</v>
      </c>
      <c r="H123" s="62">
        <v>0</v>
      </c>
      <c r="I123" s="62">
        <v>0</v>
      </c>
      <c r="J123" s="62">
        <v>0</v>
      </c>
      <c r="K123" s="62">
        <v>0</v>
      </c>
      <c r="L123" s="62">
        <v>0</v>
      </c>
      <c r="M123" s="62">
        <v>0</v>
      </c>
      <c r="N123" s="62">
        <v>0</v>
      </c>
      <c r="O123" s="62">
        <v>1</v>
      </c>
      <c r="P123" s="62">
        <v>0</v>
      </c>
      <c r="Q123" s="62">
        <v>0</v>
      </c>
      <c r="R123" s="62">
        <v>0</v>
      </c>
      <c r="S123" s="62">
        <v>0</v>
      </c>
      <c r="T123" s="62">
        <f t="shared" si="2"/>
        <v>5</v>
      </c>
      <c r="U123" s="62">
        <v>1</v>
      </c>
      <c r="V123" s="62">
        <f t="shared" si="3"/>
        <v>6</v>
      </c>
    </row>
    <row r="124" spans="1:22" x14ac:dyDescent="0.2">
      <c r="A124" s="21">
        <v>40418</v>
      </c>
      <c r="B124" s="62" t="s">
        <v>32</v>
      </c>
      <c r="C124" s="62" t="s">
        <v>32</v>
      </c>
      <c r="D124" s="62" t="s">
        <v>32</v>
      </c>
      <c r="E124" s="62" t="s">
        <v>32</v>
      </c>
      <c r="F124" s="62" t="s">
        <v>32</v>
      </c>
      <c r="G124" s="62" t="s">
        <v>32</v>
      </c>
      <c r="H124" s="62" t="s">
        <v>32</v>
      </c>
      <c r="I124" s="62" t="s">
        <v>32</v>
      </c>
      <c r="J124" s="62" t="s">
        <v>32</v>
      </c>
      <c r="K124" s="62" t="s">
        <v>32</v>
      </c>
      <c r="L124" s="62" t="s">
        <v>32</v>
      </c>
      <c r="M124" s="62" t="s">
        <v>32</v>
      </c>
      <c r="N124" s="62" t="s">
        <v>32</v>
      </c>
      <c r="O124" s="62" t="s">
        <v>32</v>
      </c>
      <c r="P124" s="62" t="s">
        <v>32</v>
      </c>
      <c r="Q124" s="62" t="s">
        <v>32</v>
      </c>
      <c r="R124" s="62" t="s">
        <v>32</v>
      </c>
      <c r="S124" s="62" t="s">
        <v>32</v>
      </c>
      <c r="T124" s="62">
        <v>11.3</v>
      </c>
      <c r="U124" s="62">
        <v>5.33</v>
      </c>
      <c r="V124" s="62">
        <f t="shared" si="3"/>
        <v>16.630000000000003</v>
      </c>
    </row>
    <row r="125" spans="1:22" x14ac:dyDescent="0.2">
      <c r="A125" s="21">
        <v>40419</v>
      </c>
      <c r="B125" s="62" t="s">
        <v>32</v>
      </c>
      <c r="C125" s="62" t="s">
        <v>32</v>
      </c>
      <c r="D125" s="62" t="s">
        <v>32</v>
      </c>
      <c r="E125" s="62" t="s">
        <v>32</v>
      </c>
      <c r="F125" s="62" t="s">
        <v>32</v>
      </c>
      <c r="G125" s="62" t="s">
        <v>32</v>
      </c>
      <c r="H125" s="62" t="s">
        <v>32</v>
      </c>
      <c r="I125" s="62" t="s">
        <v>32</v>
      </c>
      <c r="J125" s="62" t="s">
        <v>32</v>
      </c>
      <c r="K125" s="62" t="s">
        <v>32</v>
      </c>
      <c r="L125" s="62" t="s">
        <v>32</v>
      </c>
      <c r="M125" s="62" t="s">
        <v>32</v>
      </c>
      <c r="N125" s="62" t="s">
        <v>32</v>
      </c>
      <c r="O125" s="62" t="s">
        <v>32</v>
      </c>
      <c r="P125" s="62" t="s">
        <v>32</v>
      </c>
      <c r="Q125" s="62" t="s">
        <v>32</v>
      </c>
      <c r="R125" s="62" t="s">
        <v>32</v>
      </c>
      <c r="S125" s="62" t="s">
        <v>32</v>
      </c>
      <c r="T125" s="62">
        <v>11.3</v>
      </c>
      <c r="U125" s="62">
        <v>5.33</v>
      </c>
      <c r="V125" s="62">
        <f t="shared" si="3"/>
        <v>16.630000000000003</v>
      </c>
    </row>
    <row r="126" spans="1:22" x14ac:dyDescent="0.2">
      <c r="A126" s="21">
        <v>40420</v>
      </c>
      <c r="B126" s="62" t="s">
        <v>32</v>
      </c>
      <c r="C126" s="62" t="s">
        <v>32</v>
      </c>
      <c r="D126" s="62" t="s">
        <v>32</v>
      </c>
      <c r="E126" s="62" t="s">
        <v>32</v>
      </c>
      <c r="F126" s="62" t="s">
        <v>32</v>
      </c>
      <c r="G126" s="62" t="s">
        <v>32</v>
      </c>
      <c r="H126" s="62" t="s">
        <v>32</v>
      </c>
      <c r="I126" s="62" t="s">
        <v>32</v>
      </c>
      <c r="J126" s="62" t="s">
        <v>32</v>
      </c>
      <c r="K126" s="62" t="s">
        <v>32</v>
      </c>
      <c r="L126" s="62" t="s">
        <v>32</v>
      </c>
      <c r="M126" s="62" t="s">
        <v>32</v>
      </c>
      <c r="N126" s="62" t="s">
        <v>32</v>
      </c>
      <c r="O126" s="62" t="s">
        <v>32</v>
      </c>
      <c r="P126" s="62" t="s">
        <v>32</v>
      </c>
      <c r="Q126" s="62" t="s">
        <v>32</v>
      </c>
      <c r="R126" s="62" t="s">
        <v>32</v>
      </c>
      <c r="S126" s="62" t="s">
        <v>32</v>
      </c>
      <c r="T126" s="62">
        <v>11.3</v>
      </c>
      <c r="U126" s="62">
        <v>5.33</v>
      </c>
      <c r="V126" s="62">
        <f t="shared" si="3"/>
        <v>16.630000000000003</v>
      </c>
    </row>
    <row r="127" spans="1:22" x14ac:dyDescent="0.2">
      <c r="A127" s="21">
        <v>40421</v>
      </c>
      <c r="B127" s="62">
        <v>5</v>
      </c>
      <c r="C127" s="62">
        <v>0</v>
      </c>
      <c r="D127" s="62">
        <v>0</v>
      </c>
      <c r="E127" s="62">
        <v>0</v>
      </c>
      <c r="F127" s="62">
        <v>0</v>
      </c>
      <c r="G127" s="62">
        <v>0</v>
      </c>
      <c r="H127" s="62">
        <v>0</v>
      </c>
      <c r="I127" s="62">
        <v>0</v>
      </c>
      <c r="J127" s="62">
        <v>0</v>
      </c>
      <c r="K127" s="62">
        <v>0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62">
        <v>0</v>
      </c>
      <c r="S127" s="62">
        <v>0</v>
      </c>
      <c r="T127" s="62">
        <f t="shared" si="2"/>
        <v>5</v>
      </c>
      <c r="U127" s="62">
        <v>1</v>
      </c>
      <c r="V127" s="62">
        <f t="shared" si="3"/>
        <v>6</v>
      </c>
    </row>
    <row r="128" spans="1:22" x14ac:dyDescent="0.2">
      <c r="A128" s="21">
        <v>40422</v>
      </c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0</v>
      </c>
      <c r="T128" s="62">
        <f t="shared" si="2"/>
        <v>9</v>
      </c>
      <c r="U128" s="14">
        <v>1</v>
      </c>
      <c r="V128" s="62">
        <f t="shared" si="3"/>
        <v>10</v>
      </c>
    </row>
    <row r="129" spans="1:23" x14ac:dyDescent="0.2">
      <c r="A129" s="21">
        <v>40423</v>
      </c>
      <c r="B129" s="62">
        <v>7</v>
      </c>
      <c r="C129" s="62">
        <v>0</v>
      </c>
      <c r="D129" s="62">
        <v>0</v>
      </c>
      <c r="E129" s="62">
        <v>0</v>
      </c>
      <c r="F129" s="62">
        <v>0</v>
      </c>
      <c r="G129" s="62">
        <v>0</v>
      </c>
      <c r="H129" s="62">
        <v>0</v>
      </c>
      <c r="I129" s="62">
        <v>0</v>
      </c>
      <c r="J129" s="62"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62">
        <v>0</v>
      </c>
      <c r="S129" s="62">
        <v>0</v>
      </c>
      <c r="T129" s="62">
        <f t="shared" si="2"/>
        <v>7</v>
      </c>
      <c r="U129" s="62">
        <v>1</v>
      </c>
      <c r="V129" s="62">
        <f t="shared" si="3"/>
        <v>8</v>
      </c>
    </row>
    <row r="130" spans="1:23" x14ac:dyDescent="0.2">
      <c r="A130" s="21">
        <v>40424</v>
      </c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>
        <v>10</v>
      </c>
      <c r="U130" s="62">
        <v>1</v>
      </c>
      <c r="V130" s="62">
        <f t="shared" si="3"/>
        <v>11</v>
      </c>
    </row>
    <row r="131" spans="1:23" x14ac:dyDescent="0.2">
      <c r="A131" s="21">
        <v>40425</v>
      </c>
      <c r="B131" s="62">
        <v>1.25</v>
      </c>
      <c r="C131" s="62">
        <v>0</v>
      </c>
      <c r="D131" s="62">
        <v>0</v>
      </c>
      <c r="E131" s="62">
        <v>0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0.5</v>
      </c>
      <c r="P131" s="62">
        <v>0</v>
      </c>
      <c r="Q131" s="62">
        <v>0</v>
      </c>
      <c r="R131" s="62">
        <v>0</v>
      </c>
      <c r="S131" s="62">
        <v>0</v>
      </c>
      <c r="T131" s="62">
        <f t="shared" ref="T131:T133" si="4">SUM(B131:S131)</f>
        <v>1.75</v>
      </c>
      <c r="U131" s="62">
        <v>0.25</v>
      </c>
      <c r="V131" s="62">
        <f t="shared" si="3"/>
        <v>2</v>
      </c>
    </row>
    <row r="132" spans="1:23" x14ac:dyDescent="0.2">
      <c r="A132" s="21">
        <v>40426</v>
      </c>
      <c r="B132" s="62">
        <v>1.25</v>
      </c>
      <c r="C132" s="62">
        <v>0</v>
      </c>
      <c r="D132" s="62">
        <v>0</v>
      </c>
      <c r="E132" s="62">
        <v>0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  <c r="L132" s="62">
        <v>0</v>
      </c>
      <c r="M132" s="62">
        <v>0</v>
      </c>
      <c r="N132" s="62">
        <v>0</v>
      </c>
      <c r="O132" s="62">
        <v>0.5</v>
      </c>
      <c r="P132" s="62">
        <v>0</v>
      </c>
      <c r="Q132" s="62">
        <v>0</v>
      </c>
      <c r="R132" s="62">
        <v>0</v>
      </c>
      <c r="S132" s="62">
        <v>0</v>
      </c>
      <c r="T132" s="62">
        <f t="shared" si="4"/>
        <v>1.75</v>
      </c>
      <c r="U132" s="62">
        <v>0.25</v>
      </c>
      <c r="V132" s="62">
        <f t="shared" si="3"/>
        <v>2</v>
      </c>
      <c r="W132" s="4"/>
    </row>
    <row r="133" spans="1:23" x14ac:dyDescent="0.2">
      <c r="A133" s="21">
        <v>40427</v>
      </c>
      <c r="B133" s="62">
        <v>1.25</v>
      </c>
      <c r="C133" s="62">
        <v>0</v>
      </c>
      <c r="D133" s="62">
        <v>0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v>0.5</v>
      </c>
      <c r="P133" s="62">
        <v>0</v>
      </c>
      <c r="Q133" s="62">
        <v>0</v>
      </c>
      <c r="R133" s="62">
        <v>0</v>
      </c>
      <c r="S133" s="62">
        <v>0</v>
      </c>
      <c r="T133" s="62">
        <f t="shared" si="4"/>
        <v>1.75</v>
      </c>
      <c r="U133" s="62">
        <v>0.25</v>
      </c>
      <c r="V133" s="62">
        <f t="shared" si="3"/>
        <v>2</v>
      </c>
    </row>
    <row r="134" spans="1:23" x14ac:dyDescent="0.2">
      <c r="A134" s="21">
        <v>40428</v>
      </c>
      <c r="B134" s="62">
        <v>1.25</v>
      </c>
      <c r="C134" s="62">
        <v>0</v>
      </c>
      <c r="D134" s="62">
        <v>0</v>
      </c>
      <c r="E134" s="62">
        <v>0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v>0.5</v>
      </c>
      <c r="P134" s="62">
        <v>0</v>
      </c>
      <c r="Q134" s="62">
        <v>0</v>
      </c>
      <c r="R134" s="62">
        <v>0</v>
      </c>
      <c r="S134" s="62">
        <v>0</v>
      </c>
      <c r="T134" s="62">
        <f t="shared" si="2"/>
        <v>1.75</v>
      </c>
      <c r="U134" s="62">
        <v>0.25</v>
      </c>
      <c r="V134" s="62">
        <f t="shared" si="3"/>
        <v>2</v>
      </c>
    </row>
    <row r="135" spans="1:23" x14ac:dyDescent="0.2">
      <c r="A135" s="21">
        <v>40429</v>
      </c>
      <c r="B135" s="62">
        <v>0</v>
      </c>
      <c r="C135" s="62">
        <v>0</v>
      </c>
      <c r="D135" s="62">
        <v>0</v>
      </c>
      <c r="E135" s="62">
        <v>0</v>
      </c>
      <c r="F135" s="62">
        <v>0</v>
      </c>
      <c r="G135" s="62">
        <v>0</v>
      </c>
      <c r="H135" s="62">
        <v>0</v>
      </c>
      <c r="I135" s="62">
        <v>0</v>
      </c>
      <c r="J135" s="62">
        <v>0</v>
      </c>
      <c r="K135" s="62">
        <v>0</v>
      </c>
      <c r="L135" s="62">
        <v>0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62">
        <v>0</v>
      </c>
      <c r="S135" s="62">
        <v>0</v>
      </c>
      <c r="T135" s="62">
        <f t="shared" si="2"/>
        <v>0</v>
      </c>
      <c r="U135" s="62">
        <v>0</v>
      </c>
      <c r="V135" s="62">
        <f t="shared" si="3"/>
        <v>0</v>
      </c>
    </row>
    <row r="136" spans="1:23" x14ac:dyDescent="0.2">
      <c r="A136" s="21">
        <v>40430</v>
      </c>
      <c r="B136" s="62">
        <v>0</v>
      </c>
      <c r="C136" s="62">
        <v>0</v>
      </c>
      <c r="D136" s="62">
        <v>0</v>
      </c>
      <c r="E136" s="62">
        <v>0</v>
      </c>
      <c r="F136" s="62">
        <v>0</v>
      </c>
      <c r="G136" s="62">
        <v>0</v>
      </c>
      <c r="H136" s="62">
        <v>0</v>
      </c>
      <c r="I136" s="62">
        <v>0</v>
      </c>
      <c r="J136" s="62">
        <v>0</v>
      </c>
      <c r="K136" s="62">
        <v>0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62">
        <v>0</v>
      </c>
      <c r="S136" s="62">
        <v>0</v>
      </c>
      <c r="T136" s="62">
        <v>0</v>
      </c>
      <c r="U136" s="62">
        <v>0</v>
      </c>
      <c r="V136" s="62">
        <f t="shared" si="3"/>
        <v>0</v>
      </c>
    </row>
    <row r="137" spans="1:23" x14ac:dyDescent="0.2">
      <c r="A137" s="21">
        <v>40431</v>
      </c>
      <c r="B137" s="62">
        <v>0</v>
      </c>
      <c r="C137" s="62">
        <v>0</v>
      </c>
      <c r="D137" s="62">
        <v>0</v>
      </c>
      <c r="E137" s="62">
        <v>0</v>
      </c>
      <c r="F137" s="62">
        <v>0</v>
      </c>
      <c r="G137" s="62">
        <v>0</v>
      </c>
      <c r="H137" s="62">
        <v>0</v>
      </c>
      <c r="I137" s="62">
        <v>0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62">
        <v>0</v>
      </c>
      <c r="S137" s="62">
        <v>0</v>
      </c>
      <c r="T137" s="62">
        <f t="shared" ref="T137:T152" si="5">SUM(B137:S137)</f>
        <v>0</v>
      </c>
      <c r="U137" s="62">
        <v>0</v>
      </c>
      <c r="V137" s="62">
        <f t="shared" si="3"/>
        <v>0</v>
      </c>
    </row>
    <row r="138" spans="1:23" x14ac:dyDescent="0.2">
      <c r="A138" s="21">
        <v>40432</v>
      </c>
      <c r="B138" s="62">
        <v>6.66</v>
      </c>
      <c r="C138" s="62">
        <v>0</v>
      </c>
      <c r="D138" s="62">
        <v>0</v>
      </c>
      <c r="E138" s="62">
        <v>0</v>
      </c>
      <c r="F138" s="62">
        <v>0</v>
      </c>
      <c r="G138" s="62">
        <v>0</v>
      </c>
      <c r="H138" s="62">
        <v>0</v>
      </c>
      <c r="I138" s="62">
        <v>0.33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0.66</v>
      </c>
      <c r="P138" s="62">
        <v>0</v>
      </c>
      <c r="Q138" s="62">
        <v>0</v>
      </c>
      <c r="R138" s="62">
        <v>0</v>
      </c>
      <c r="S138" s="62">
        <v>0</v>
      </c>
      <c r="T138" s="62">
        <f t="shared" si="5"/>
        <v>7.65</v>
      </c>
      <c r="U138" s="62">
        <v>0</v>
      </c>
      <c r="V138" s="62">
        <f t="shared" ref="V138:V152" si="6">SUM(T138+U138)</f>
        <v>7.65</v>
      </c>
    </row>
    <row r="139" spans="1:23" x14ac:dyDescent="0.2">
      <c r="A139" s="21">
        <v>40433</v>
      </c>
      <c r="B139" s="62">
        <v>6.66</v>
      </c>
      <c r="C139" s="62">
        <v>0</v>
      </c>
      <c r="D139" s="62">
        <v>0</v>
      </c>
      <c r="E139" s="62">
        <v>0</v>
      </c>
      <c r="F139" s="62">
        <v>0</v>
      </c>
      <c r="G139" s="62">
        <v>0</v>
      </c>
      <c r="H139" s="62">
        <v>0</v>
      </c>
      <c r="I139" s="62">
        <v>0.33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0.66</v>
      </c>
      <c r="P139" s="62">
        <v>0</v>
      </c>
      <c r="Q139" s="62">
        <v>0</v>
      </c>
      <c r="R139" s="62">
        <v>0</v>
      </c>
      <c r="S139" s="62">
        <v>0</v>
      </c>
      <c r="T139" s="62">
        <f t="shared" ref="T139:T140" si="7">SUM(B139:S139)</f>
        <v>7.65</v>
      </c>
      <c r="U139" s="62">
        <v>0</v>
      </c>
      <c r="V139" s="62">
        <f t="shared" si="6"/>
        <v>7.65</v>
      </c>
    </row>
    <row r="140" spans="1:23" x14ac:dyDescent="0.2">
      <c r="A140" s="21">
        <v>40434</v>
      </c>
      <c r="B140" s="62">
        <v>6.66</v>
      </c>
      <c r="C140" s="62">
        <v>0</v>
      </c>
      <c r="D140" s="62">
        <v>0</v>
      </c>
      <c r="E140" s="62">
        <v>0</v>
      </c>
      <c r="F140" s="62">
        <v>0</v>
      </c>
      <c r="G140" s="62">
        <v>0</v>
      </c>
      <c r="H140" s="62">
        <v>0</v>
      </c>
      <c r="I140" s="62">
        <v>0.33</v>
      </c>
      <c r="J140" s="62">
        <v>0</v>
      </c>
      <c r="K140" s="62">
        <v>0</v>
      </c>
      <c r="L140" s="62">
        <v>0</v>
      </c>
      <c r="M140" s="62">
        <v>0</v>
      </c>
      <c r="N140" s="62">
        <v>0</v>
      </c>
      <c r="O140" s="62">
        <v>0.66</v>
      </c>
      <c r="P140" s="62">
        <v>0</v>
      </c>
      <c r="Q140" s="62">
        <v>0</v>
      </c>
      <c r="R140" s="62">
        <v>0</v>
      </c>
      <c r="S140" s="62">
        <v>0</v>
      </c>
      <c r="T140" s="62">
        <f t="shared" si="7"/>
        <v>7.65</v>
      </c>
      <c r="U140" s="62">
        <v>0</v>
      </c>
      <c r="V140" s="62">
        <f t="shared" si="6"/>
        <v>7.65</v>
      </c>
    </row>
    <row r="141" spans="1:23" x14ac:dyDescent="0.2">
      <c r="A141" s="21">
        <v>40435</v>
      </c>
      <c r="B141" s="62">
        <v>2</v>
      </c>
      <c r="C141" s="62">
        <v>0</v>
      </c>
      <c r="D141" s="62">
        <v>0</v>
      </c>
      <c r="E141" s="62">
        <v>0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  <c r="K141" s="62">
        <v>0</v>
      </c>
      <c r="L141" s="62">
        <v>0</v>
      </c>
      <c r="M141" s="62">
        <v>0</v>
      </c>
      <c r="N141" s="62">
        <v>0</v>
      </c>
      <c r="O141" s="62">
        <v>6</v>
      </c>
      <c r="P141" s="62">
        <v>0</v>
      </c>
      <c r="Q141" s="62">
        <v>0</v>
      </c>
      <c r="R141" s="62">
        <v>0</v>
      </c>
      <c r="S141" s="62">
        <v>0</v>
      </c>
      <c r="T141" s="62">
        <f t="shared" si="5"/>
        <v>8</v>
      </c>
      <c r="U141" s="62">
        <v>0</v>
      </c>
      <c r="V141" s="62">
        <f t="shared" si="6"/>
        <v>8</v>
      </c>
    </row>
    <row r="142" spans="1:23" x14ac:dyDescent="0.2">
      <c r="A142" s="21">
        <v>40436</v>
      </c>
      <c r="B142" s="62">
        <v>1</v>
      </c>
      <c r="C142" s="62">
        <v>0</v>
      </c>
      <c r="D142" s="62">
        <v>0</v>
      </c>
      <c r="E142" s="62">
        <v>0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62">
        <v>0</v>
      </c>
      <c r="S142" s="62">
        <v>0</v>
      </c>
      <c r="T142" s="62">
        <f t="shared" si="5"/>
        <v>1</v>
      </c>
      <c r="U142" s="62">
        <v>1</v>
      </c>
      <c r="V142" s="62">
        <f t="shared" si="6"/>
        <v>2</v>
      </c>
    </row>
    <row r="143" spans="1:23" x14ac:dyDescent="0.2">
      <c r="A143" s="21">
        <v>40437</v>
      </c>
      <c r="B143" s="62">
        <v>0</v>
      </c>
      <c r="C143" s="67">
        <v>0</v>
      </c>
      <c r="D143" s="67">
        <v>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0</v>
      </c>
      <c r="M143" s="67">
        <v>0</v>
      </c>
      <c r="N143" s="67">
        <v>0</v>
      </c>
      <c r="O143" s="67">
        <v>0</v>
      </c>
      <c r="P143" s="67">
        <v>0</v>
      </c>
      <c r="Q143" s="67">
        <v>0</v>
      </c>
      <c r="R143" s="67">
        <v>0</v>
      </c>
      <c r="S143" s="67">
        <v>0</v>
      </c>
      <c r="T143" s="62">
        <f t="shared" si="5"/>
        <v>0</v>
      </c>
      <c r="U143" s="62">
        <v>0</v>
      </c>
      <c r="V143" s="62">
        <f t="shared" si="6"/>
        <v>0</v>
      </c>
    </row>
    <row r="144" spans="1:23" x14ac:dyDescent="0.2">
      <c r="A144" s="21">
        <v>40438</v>
      </c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>
        <f t="shared" si="5"/>
        <v>0</v>
      </c>
      <c r="U144" s="62"/>
      <c r="V144" s="62">
        <f t="shared" si="6"/>
        <v>0</v>
      </c>
    </row>
    <row r="145" spans="1:22" x14ac:dyDescent="0.2">
      <c r="A145" s="21">
        <v>40439</v>
      </c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>
        <f t="shared" si="5"/>
        <v>0</v>
      </c>
      <c r="U145" s="62"/>
      <c r="V145" s="62">
        <f t="shared" si="6"/>
        <v>0</v>
      </c>
    </row>
    <row r="146" spans="1:22" x14ac:dyDescent="0.2">
      <c r="A146" s="21">
        <v>40440</v>
      </c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>
        <f t="shared" si="5"/>
        <v>0</v>
      </c>
      <c r="U146" s="62"/>
      <c r="V146" s="62">
        <f t="shared" si="6"/>
        <v>0</v>
      </c>
    </row>
    <row r="147" spans="1:22" x14ac:dyDescent="0.2">
      <c r="A147" s="21">
        <v>40441</v>
      </c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>
        <f t="shared" si="5"/>
        <v>0</v>
      </c>
      <c r="U147" s="62"/>
      <c r="V147" s="62">
        <f t="shared" si="6"/>
        <v>0</v>
      </c>
    </row>
    <row r="148" spans="1:22" x14ac:dyDescent="0.2">
      <c r="A148" s="21">
        <v>40442</v>
      </c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>
        <f t="shared" si="5"/>
        <v>0</v>
      </c>
      <c r="U148" s="62"/>
      <c r="V148" s="62">
        <f t="shared" si="6"/>
        <v>0</v>
      </c>
    </row>
    <row r="149" spans="1:22" x14ac:dyDescent="0.2">
      <c r="A149" s="21">
        <v>40443</v>
      </c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>
        <f t="shared" si="5"/>
        <v>0</v>
      </c>
      <c r="U149" s="62"/>
      <c r="V149" s="62">
        <f t="shared" si="6"/>
        <v>0</v>
      </c>
    </row>
    <row r="150" spans="1:22" x14ac:dyDescent="0.2">
      <c r="A150" s="21">
        <v>40444</v>
      </c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>
        <f t="shared" si="5"/>
        <v>0</v>
      </c>
      <c r="U150" s="62"/>
      <c r="V150" s="62">
        <f t="shared" si="6"/>
        <v>0</v>
      </c>
    </row>
    <row r="151" spans="1:22" x14ac:dyDescent="0.2">
      <c r="A151" s="21">
        <v>40445</v>
      </c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>
        <f t="shared" si="5"/>
        <v>0</v>
      </c>
      <c r="U151" s="62"/>
      <c r="V151" s="62">
        <f t="shared" si="6"/>
        <v>0</v>
      </c>
    </row>
    <row r="152" spans="1:22" x14ac:dyDescent="0.2">
      <c r="A152" s="21">
        <v>40446</v>
      </c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>
        <f t="shared" si="5"/>
        <v>0</v>
      </c>
      <c r="U152" s="62"/>
      <c r="V152" s="62">
        <f t="shared" si="6"/>
        <v>0</v>
      </c>
    </row>
    <row r="153" spans="1:22" ht="12.75" customHeight="1" x14ac:dyDescent="0.2">
      <c r="A153" s="62"/>
      <c r="B153" s="62" t="s">
        <v>41</v>
      </c>
      <c r="C153" s="62"/>
      <c r="D153" s="62"/>
      <c r="E153" s="62"/>
      <c r="F153" s="62"/>
      <c r="G153" s="62"/>
      <c r="H153" s="62"/>
      <c r="I153" s="62" t="s">
        <v>42</v>
      </c>
      <c r="J153" s="62"/>
      <c r="K153" s="62"/>
      <c r="L153" s="62"/>
      <c r="M153" s="62"/>
      <c r="N153" s="62"/>
      <c r="O153" s="62" t="s">
        <v>43</v>
      </c>
      <c r="P153" s="62"/>
      <c r="Q153" s="62"/>
      <c r="R153" s="62" t="s">
        <v>44</v>
      </c>
      <c r="S153" s="62"/>
      <c r="T153" s="62" t="s">
        <v>45</v>
      </c>
      <c r="U153" s="62">
        <v>0</v>
      </c>
      <c r="V153" s="62"/>
    </row>
    <row r="154" spans="1:22" ht="25.5" x14ac:dyDescent="0.2">
      <c r="A154" s="62"/>
      <c r="B154" s="62" t="s">
        <v>48</v>
      </c>
      <c r="C154" s="62" t="s">
        <v>49</v>
      </c>
      <c r="D154" s="62" t="s">
        <v>50</v>
      </c>
      <c r="E154" s="62" t="s">
        <v>51</v>
      </c>
      <c r="F154" s="62" t="s">
        <v>52</v>
      </c>
      <c r="G154" s="62" t="s">
        <v>53</v>
      </c>
      <c r="H154" s="62" t="s">
        <v>54</v>
      </c>
      <c r="I154" s="62" t="s">
        <v>55</v>
      </c>
      <c r="J154" s="62" t="s">
        <v>56</v>
      </c>
      <c r="K154" s="62" t="s">
        <v>57</v>
      </c>
      <c r="L154" s="62" t="s">
        <v>58</v>
      </c>
      <c r="M154" s="62" t="s">
        <v>64</v>
      </c>
      <c r="N154" s="62" t="s">
        <v>54</v>
      </c>
      <c r="O154" s="62" t="s">
        <v>60</v>
      </c>
      <c r="P154" s="62" t="s">
        <v>61</v>
      </c>
      <c r="Q154" s="62" t="s">
        <v>54</v>
      </c>
      <c r="R154" s="62" t="s">
        <v>65</v>
      </c>
      <c r="S154" s="62" t="s">
        <v>63</v>
      </c>
      <c r="T154" s="62"/>
      <c r="U154" s="62"/>
      <c r="V154" s="62"/>
    </row>
    <row r="155" spans="1:22" x14ac:dyDescent="0.2">
      <c r="A155" s="62" t="s">
        <v>66</v>
      </c>
      <c r="B155" s="62">
        <f>SUM(B9:B134)</f>
        <v>794.85</v>
      </c>
      <c r="C155" s="62">
        <f t="shared" ref="C155:V155" si="8">SUM(C9:C134)</f>
        <v>6.99</v>
      </c>
      <c r="D155" s="62">
        <f t="shared" si="8"/>
        <v>0</v>
      </c>
      <c r="E155" s="62">
        <f t="shared" si="8"/>
        <v>1</v>
      </c>
      <c r="F155" s="62">
        <f t="shared" si="8"/>
        <v>1</v>
      </c>
      <c r="G155" s="62">
        <f t="shared" si="8"/>
        <v>0</v>
      </c>
      <c r="H155" s="62">
        <f t="shared" si="8"/>
        <v>0</v>
      </c>
      <c r="I155" s="62">
        <f t="shared" si="8"/>
        <v>65.949999999999974</v>
      </c>
      <c r="J155" s="62">
        <f t="shared" si="8"/>
        <v>1</v>
      </c>
      <c r="K155" s="62">
        <f t="shared" si="8"/>
        <v>0</v>
      </c>
      <c r="L155" s="62">
        <f t="shared" si="8"/>
        <v>10.8</v>
      </c>
      <c r="M155" s="62">
        <f t="shared" si="8"/>
        <v>1.9900000000000002</v>
      </c>
      <c r="N155" s="62">
        <f t="shared" si="8"/>
        <v>0</v>
      </c>
      <c r="O155" s="62">
        <f t="shared" si="8"/>
        <v>197.86000000000004</v>
      </c>
      <c r="P155" s="62">
        <f t="shared" si="8"/>
        <v>0</v>
      </c>
      <c r="Q155" s="62">
        <f t="shared" si="8"/>
        <v>0</v>
      </c>
      <c r="R155" s="62">
        <f t="shared" si="8"/>
        <v>2</v>
      </c>
      <c r="S155" s="62">
        <f t="shared" si="8"/>
        <v>0</v>
      </c>
      <c r="T155" s="62" t="e">
        <f t="shared" si="8"/>
        <v>#REF!</v>
      </c>
      <c r="U155" s="62">
        <f t="shared" si="8"/>
        <v>165.9500000000001</v>
      </c>
      <c r="V155" s="62" t="e">
        <f t="shared" si="8"/>
        <v>#VALUE!</v>
      </c>
    </row>
    <row r="163" spans="22:22" x14ac:dyDescent="0.2">
      <c r="V163" s="70" t="s">
        <v>47</v>
      </c>
    </row>
    <row r="164" spans="22:22" x14ac:dyDescent="0.2">
      <c r="V164" s="70"/>
    </row>
    <row r="165" spans="22:22" x14ac:dyDescent="0.2">
      <c r="V165" t="e">
        <f>SUM(V11:V162)</f>
        <v>#VALUE!</v>
      </c>
    </row>
  </sheetData>
  <dataConsolidate/>
  <mergeCells count="7">
    <mergeCell ref="V163:V164"/>
    <mergeCell ref="B7:H7"/>
    <mergeCell ref="I7:N7"/>
    <mergeCell ref="O7:Q7"/>
    <mergeCell ref="R7:S7"/>
    <mergeCell ref="T7:T8"/>
    <mergeCell ref="V7:V8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V165"/>
  <sheetViews>
    <sheetView zoomScale="70" zoomScaleNormal="70" workbookViewId="0">
      <pane xSplit="21" ySplit="8" topLeftCell="V117" activePane="bottomRight" state="frozen"/>
      <selection activeCell="I88" sqref="I88"/>
      <selection pane="topRight" activeCell="I88" sqref="I88"/>
      <selection pane="bottomLeft" activeCell="I88" sqref="I88"/>
      <selection pane="bottomRight" activeCell="U143" sqref="U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  <col min="22" max="22" width="9.140625" style="1"/>
  </cols>
  <sheetData>
    <row r="1" spans="1:22" x14ac:dyDescent="0.2">
      <c r="A1" s="68" t="s">
        <v>67</v>
      </c>
      <c r="B1" s="68"/>
      <c r="C1" s="68"/>
      <c r="H1" s="1"/>
      <c r="I1"/>
      <c r="N1" s="1"/>
      <c r="O1"/>
      <c r="Q1" s="1"/>
      <c r="R1"/>
      <c r="S1" s="1"/>
      <c r="T1"/>
      <c r="V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  <c r="V2"/>
    </row>
    <row r="3" spans="1:22" x14ac:dyDescent="0.2">
      <c r="A3" s="73" t="s">
        <v>69</v>
      </c>
      <c r="B3" s="73"/>
      <c r="C3" s="73"/>
      <c r="D3" s="71" t="s">
        <v>70</v>
      </c>
      <c r="E3" s="71"/>
      <c r="F3" s="71"/>
      <c r="G3" s="71"/>
      <c r="H3" s="74"/>
      <c r="I3"/>
      <c r="N3" s="1"/>
      <c r="O3"/>
      <c r="Q3" s="1"/>
      <c r="R3"/>
      <c r="S3" s="1"/>
      <c r="T3"/>
      <c r="V3"/>
    </row>
    <row r="4" spans="1:22" x14ac:dyDescent="0.2">
      <c r="A4" s="73" t="s">
        <v>71</v>
      </c>
      <c r="B4" s="73"/>
      <c r="C4" s="73"/>
      <c r="D4" s="73"/>
      <c r="H4" s="1"/>
      <c r="I4"/>
      <c r="N4" s="1"/>
      <c r="O4"/>
      <c r="Q4" s="1"/>
      <c r="R4"/>
      <c r="S4" s="1"/>
      <c r="T4"/>
      <c r="V4"/>
    </row>
    <row r="5" spans="1:22" x14ac:dyDescent="0.2">
      <c r="A5" s="73" t="s">
        <v>40</v>
      </c>
      <c r="B5" s="73"/>
      <c r="C5" s="73"/>
      <c r="H5" s="1"/>
      <c r="I5"/>
      <c r="N5" s="1"/>
      <c r="O5"/>
      <c r="Q5" s="1"/>
      <c r="R5"/>
      <c r="S5" s="1"/>
      <c r="T5"/>
      <c r="V5"/>
    </row>
    <row r="6" spans="1:22" x14ac:dyDescent="0.2">
      <c r="B6"/>
      <c r="H6" s="1"/>
      <c r="I6"/>
      <c r="N6" s="1"/>
      <c r="O6"/>
      <c r="Q6" s="1"/>
      <c r="R6"/>
      <c r="S6" s="1"/>
      <c r="T6"/>
      <c r="V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s="4" t="s">
        <v>62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SUM(T9+U9)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SUM(T10+U10)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0.2</v>
      </c>
      <c r="C24">
        <v>0.4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0.2</v>
      </c>
      <c r="K24" s="4">
        <v>0</v>
      </c>
      <c r="L24" s="4">
        <v>0</v>
      </c>
      <c r="M24" s="4">
        <v>0</v>
      </c>
      <c r="N24" s="1">
        <v>0</v>
      </c>
      <c r="O24" s="4">
        <v>11.4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12.200000000000001</v>
      </c>
      <c r="U24" s="4">
        <v>2.6</v>
      </c>
      <c r="V24" s="62">
        <f t="shared" si="1"/>
        <v>14.8</v>
      </c>
    </row>
    <row r="25" spans="1:22" x14ac:dyDescent="0.2">
      <c r="A25" s="11">
        <v>40319</v>
      </c>
      <c r="B25">
        <v>0.2</v>
      </c>
      <c r="C25">
        <v>0.4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0.2</v>
      </c>
      <c r="K25" s="4">
        <v>0</v>
      </c>
      <c r="L25" s="4">
        <v>0</v>
      </c>
      <c r="M25" s="4">
        <v>0</v>
      </c>
      <c r="N25" s="1">
        <v>0</v>
      </c>
      <c r="O25" s="4">
        <v>11.4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12.200000000000001</v>
      </c>
      <c r="U25" s="4">
        <v>2.6</v>
      </c>
      <c r="V25" s="62">
        <f t="shared" si="1"/>
        <v>14.8</v>
      </c>
    </row>
    <row r="26" spans="1:22" x14ac:dyDescent="0.2">
      <c r="A26" s="11">
        <v>40320</v>
      </c>
      <c r="B26">
        <v>0.2</v>
      </c>
      <c r="C26">
        <v>0.4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0.2</v>
      </c>
      <c r="K26" s="4">
        <v>0</v>
      </c>
      <c r="L26" s="4">
        <v>0</v>
      </c>
      <c r="M26" s="4">
        <v>0</v>
      </c>
      <c r="N26" s="1">
        <v>0</v>
      </c>
      <c r="O26" s="4">
        <v>11.4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12.200000000000001</v>
      </c>
      <c r="U26" s="4">
        <v>2.6</v>
      </c>
      <c r="V26" s="62">
        <f t="shared" si="1"/>
        <v>14.8</v>
      </c>
    </row>
    <row r="27" spans="1:22" x14ac:dyDescent="0.2">
      <c r="A27" s="11">
        <v>40321</v>
      </c>
      <c r="B27">
        <v>0.2</v>
      </c>
      <c r="C27">
        <v>0.4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0.2</v>
      </c>
      <c r="K27" s="4">
        <v>0</v>
      </c>
      <c r="L27" s="4">
        <v>0</v>
      </c>
      <c r="M27" s="4">
        <v>0</v>
      </c>
      <c r="N27" s="1">
        <v>0</v>
      </c>
      <c r="O27" s="4">
        <v>11.4</v>
      </c>
      <c r="P27" s="4">
        <v>0</v>
      </c>
      <c r="Q27" s="1">
        <v>0</v>
      </c>
      <c r="R27" s="4">
        <v>0</v>
      </c>
      <c r="S27" s="1">
        <v>0</v>
      </c>
      <c r="T27" s="62">
        <f>SUM(B27:S27)</f>
        <v>12.200000000000001</v>
      </c>
      <c r="U27" s="4">
        <v>2.6</v>
      </c>
      <c r="V27" s="62">
        <f>SUM(T27+U27)</f>
        <v>14.8</v>
      </c>
    </row>
    <row r="28" spans="1:22" x14ac:dyDescent="0.2">
      <c r="A28" s="11">
        <v>40322</v>
      </c>
      <c r="B28">
        <v>0.2</v>
      </c>
      <c r="C28">
        <v>0.4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0.2</v>
      </c>
      <c r="K28" s="4">
        <v>0</v>
      </c>
      <c r="L28" s="4">
        <v>0</v>
      </c>
      <c r="M28" s="4">
        <v>0</v>
      </c>
      <c r="N28" s="1">
        <v>0</v>
      </c>
      <c r="O28" s="4">
        <v>11.4</v>
      </c>
      <c r="P28" s="4">
        <v>0</v>
      </c>
      <c r="Q28" s="1">
        <v>0</v>
      </c>
      <c r="R28" s="4">
        <v>0</v>
      </c>
      <c r="S28" s="1">
        <v>0</v>
      </c>
      <c r="T28" s="62">
        <f>SUM(B28:S28)</f>
        <v>12.200000000000001</v>
      </c>
      <c r="U28" s="4">
        <v>2.6</v>
      </c>
      <c r="V28" s="62">
        <f>SUM(T28+U28)</f>
        <v>14.8</v>
      </c>
    </row>
    <row r="29" spans="1:22" x14ac:dyDescent="0.2">
      <c r="A29" s="11">
        <v>40323</v>
      </c>
      <c r="B29">
        <v>7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1</v>
      </c>
      <c r="M29" s="4">
        <v>0</v>
      </c>
      <c r="N29" s="1">
        <v>0</v>
      </c>
      <c r="O29" s="4">
        <v>21</v>
      </c>
      <c r="P29" s="4">
        <v>0</v>
      </c>
      <c r="Q29" s="1">
        <v>0</v>
      </c>
      <c r="R29" s="4">
        <v>0</v>
      </c>
      <c r="S29" s="1">
        <v>0</v>
      </c>
      <c r="T29" s="62">
        <f>SUM(B29:S29)</f>
        <v>29</v>
      </c>
      <c r="U29" s="4">
        <v>22</v>
      </c>
      <c r="V29" s="62">
        <f>SUM(T29+U29)</f>
        <v>51</v>
      </c>
    </row>
    <row r="30" spans="1:22" x14ac:dyDescent="0.2">
      <c r="A30" s="11">
        <v>40324</v>
      </c>
      <c r="B30">
        <v>5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2</v>
      </c>
      <c r="M30" s="4">
        <v>0</v>
      </c>
      <c r="N30" s="1">
        <v>0</v>
      </c>
      <c r="O30" s="4">
        <v>14</v>
      </c>
      <c r="P30" s="4">
        <v>0</v>
      </c>
      <c r="Q30" s="1">
        <v>0</v>
      </c>
      <c r="R30" s="4">
        <v>0</v>
      </c>
      <c r="S30" s="1">
        <v>0</v>
      </c>
      <c r="T30" s="62">
        <f>SUM(B30:S30)</f>
        <v>21</v>
      </c>
      <c r="U30" s="4">
        <v>11</v>
      </c>
      <c r="V30" s="62">
        <f>SUM(T30+U30)</f>
        <v>32</v>
      </c>
    </row>
    <row r="31" spans="1:22" x14ac:dyDescent="0.2">
      <c r="A31" s="11">
        <v>40325</v>
      </c>
      <c r="B31">
        <v>34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5</v>
      </c>
      <c r="M31" s="4">
        <v>0</v>
      </c>
      <c r="N31" s="1">
        <v>0</v>
      </c>
      <c r="O31" s="4">
        <v>14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53</v>
      </c>
      <c r="U31" s="4">
        <v>33</v>
      </c>
      <c r="V31" s="62">
        <f t="shared" si="1"/>
        <v>86</v>
      </c>
    </row>
    <row r="32" spans="1:22" x14ac:dyDescent="0.2">
      <c r="A32" s="11">
        <v>40326</v>
      </c>
      <c r="B32">
        <v>8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13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21</v>
      </c>
      <c r="U32" s="4">
        <v>6</v>
      </c>
      <c r="V32" s="62">
        <f t="shared" si="1"/>
        <v>27</v>
      </c>
    </row>
    <row r="33" spans="1:22" x14ac:dyDescent="0.2">
      <c r="A33" s="11">
        <v>40327</v>
      </c>
      <c r="B33">
        <v>6.25</v>
      </c>
      <c r="C33">
        <v>0.75</v>
      </c>
      <c r="D33">
        <v>0</v>
      </c>
      <c r="E33">
        <v>0</v>
      </c>
      <c r="F33">
        <v>0.25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1.7</v>
      </c>
      <c r="M33" s="4">
        <v>0</v>
      </c>
      <c r="N33" s="12">
        <v>0</v>
      </c>
      <c r="O33" s="4">
        <v>7.25</v>
      </c>
      <c r="P33" s="4">
        <v>0</v>
      </c>
      <c r="Q33" s="12">
        <v>0</v>
      </c>
      <c r="R33" s="4">
        <v>0</v>
      </c>
      <c r="S33" s="12">
        <v>0</v>
      </c>
      <c r="T33" s="62">
        <f t="shared" si="0"/>
        <v>16.2</v>
      </c>
      <c r="U33" s="4">
        <v>11</v>
      </c>
      <c r="V33" s="62">
        <f t="shared" si="1"/>
        <v>27.2</v>
      </c>
    </row>
    <row r="34" spans="1:22" x14ac:dyDescent="0.2">
      <c r="A34" s="11">
        <v>40328</v>
      </c>
      <c r="B34">
        <v>6.25</v>
      </c>
      <c r="C34">
        <v>0.75</v>
      </c>
      <c r="D34">
        <v>0</v>
      </c>
      <c r="E34">
        <v>0</v>
      </c>
      <c r="F34">
        <v>0.25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1.7</v>
      </c>
      <c r="M34" s="4">
        <v>0</v>
      </c>
      <c r="N34" s="12">
        <v>0</v>
      </c>
      <c r="O34" s="4">
        <v>7.25</v>
      </c>
      <c r="P34" s="4">
        <v>0</v>
      </c>
      <c r="Q34" s="12">
        <v>0</v>
      </c>
      <c r="R34" s="4">
        <v>0</v>
      </c>
      <c r="S34" s="12">
        <v>0</v>
      </c>
      <c r="T34" s="62">
        <f t="shared" si="0"/>
        <v>16.2</v>
      </c>
      <c r="U34" s="4">
        <v>11</v>
      </c>
      <c r="V34" s="62">
        <f t="shared" si="1"/>
        <v>27.2</v>
      </c>
    </row>
    <row r="35" spans="1:22" x14ac:dyDescent="0.2">
      <c r="A35" s="11">
        <v>40329</v>
      </c>
      <c r="B35">
        <v>6.25</v>
      </c>
      <c r="C35">
        <v>0.75</v>
      </c>
      <c r="D35">
        <v>0</v>
      </c>
      <c r="E35">
        <v>0</v>
      </c>
      <c r="F35">
        <v>0.25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1.7</v>
      </c>
      <c r="M35" s="4">
        <v>0</v>
      </c>
      <c r="N35" s="12">
        <v>0</v>
      </c>
      <c r="O35" s="4">
        <v>7.25</v>
      </c>
      <c r="P35" s="4">
        <v>0</v>
      </c>
      <c r="Q35" s="12">
        <v>0</v>
      </c>
      <c r="R35" s="4">
        <v>0</v>
      </c>
      <c r="S35" s="12">
        <v>0</v>
      </c>
      <c r="T35" s="62">
        <f>SUM(B35:S35)</f>
        <v>16.2</v>
      </c>
      <c r="U35" s="4">
        <v>11</v>
      </c>
      <c r="V35" s="62">
        <f>SUM(T35+U35)</f>
        <v>27.2</v>
      </c>
    </row>
    <row r="36" spans="1:22" x14ac:dyDescent="0.2">
      <c r="A36" s="11">
        <v>40330</v>
      </c>
      <c r="B36">
        <v>6.25</v>
      </c>
      <c r="C36">
        <v>0.75</v>
      </c>
      <c r="D36">
        <v>0</v>
      </c>
      <c r="E36">
        <v>0</v>
      </c>
      <c r="F36">
        <v>0.25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1.7</v>
      </c>
      <c r="M36" s="4">
        <v>0</v>
      </c>
      <c r="N36" s="12">
        <v>0</v>
      </c>
      <c r="O36" s="4">
        <v>7.25</v>
      </c>
      <c r="P36" s="4">
        <v>0</v>
      </c>
      <c r="Q36" s="12">
        <v>0</v>
      </c>
      <c r="R36" s="4">
        <v>0</v>
      </c>
      <c r="S36" s="12">
        <v>0</v>
      </c>
      <c r="T36" s="62">
        <f>SUM(B36:S36)</f>
        <v>16.2</v>
      </c>
      <c r="U36" s="4">
        <v>11</v>
      </c>
      <c r="V36" s="62">
        <f>SUM(T36+U36)</f>
        <v>27.2</v>
      </c>
    </row>
    <row r="37" spans="1:22" x14ac:dyDescent="0.2">
      <c r="A37" s="11">
        <v>40331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1</v>
      </c>
      <c r="U37" s="4">
        <v>0</v>
      </c>
      <c r="V37" s="62">
        <f t="shared" si="1"/>
        <v>1</v>
      </c>
    </row>
    <row r="38" spans="1:22" x14ac:dyDescent="0.2">
      <c r="A38" s="11">
        <v>40332</v>
      </c>
      <c r="B38">
        <v>4</v>
      </c>
      <c r="C38">
        <v>0</v>
      </c>
      <c r="D38">
        <v>0</v>
      </c>
      <c r="E38">
        <v>0</v>
      </c>
      <c r="F38">
        <v>1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2</v>
      </c>
      <c r="P38" s="4">
        <v>0</v>
      </c>
      <c r="Q38" s="1">
        <v>0</v>
      </c>
      <c r="R38" s="4">
        <v>0</v>
      </c>
      <c r="S38" s="1">
        <v>0</v>
      </c>
      <c r="T38" s="62">
        <f>SUM(B38:S38)</f>
        <v>7</v>
      </c>
      <c r="U38" s="4">
        <v>3</v>
      </c>
      <c r="V38" s="62">
        <f t="shared" si="1"/>
        <v>10</v>
      </c>
    </row>
    <row r="39" spans="1:22" x14ac:dyDescent="0.2">
      <c r="A39" s="11">
        <v>40333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1</v>
      </c>
      <c r="P39" s="4">
        <v>0</v>
      </c>
      <c r="Q39" s="1">
        <v>0</v>
      </c>
      <c r="R39" s="4">
        <v>0</v>
      </c>
      <c r="S39" s="1">
        <v>0</v>
      </c>
      <c r="T39" s="62">
        <v>0</v>
      </c>
      <c r="U39" s="4">
        <v>7</v>
      </c>
      <c r="V39" s="62">
        <v>0</v>
      </c>
    </row>
    <row r="40" spans="1:22" x14ac:dyDescent="0.2">
      <c r="A40" s="11">
        <v>40334</v>
      </c>
      <c r="B40">
        <v>7</v>
      </c>
      <c r="C40">
        <v>0.33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</v>
      </c>
      <c r="M40">
        <v>0</v>
      </c>
      <c r="N40">
        <v>0</v>
      </c>
      <c r="O40">
        <v>7.33</v>
      </c>
      <c r="P40">
        <v>0</v>
      </c>
      <c r="Q40">
        <v>0</v>
      </c>
      <c r="R40">
        <v>0</v>
      </c>
      <c r="S40">
        <v>0</v>
      </c>
      <c r="T40" s="62">
        <f t="shared" si="0"/>
        <v>14.99</v>
      </c>
      <c r="U40" s="4">
        <v>10</v>
      </c>
      <c r="V40" s="62">
        <f t="shared" si="1"/>
        <v>24.990000000000002</v>
      </c>
    </row>
    <row r="41" spans="1:22" x14ac:dyDescent="0.2">
      <c r="A41" s="11">
        <v>40335</v>
      </c>
      <c r="B41">
        <v>7</v>
      </c>
      <c r="C41">
        <v>0.33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</v>
      </c>
      <c r="M41">
        <v>0</v>
      </c>
      <c r="N41">
        <v>0</v>
      </c>
      <c r="O41">
        <v>7.33</v>
      </c>
      <c r="P41">
        <v>0</v>
      </c>
      <c r="Q41">
        <v>0</v>
      </c>
      <c r="R41">
        <v>0</v>
      </c>
      <c r="S41">
        <v>0</v>
      </c>
      <c r="T41" s="62">
        <f t="shared" si="0"/>
        <v>14.99</v>
      </c>
      <c r="U41" s="4">
        <v>10</v>
      </c>
      <c r="V41" s="62">
        <f t="shared" si="1"/>
        <v>24.990000000000002</v>
      </c>
    </row>
    <row r="42" spans="1:22" x14ac:dyDescent="0.2">
      <c r="A42" s="11">
        <v>40336</v>
      </c>
      <c r="B42">
        <v>7</v>
      </c>
      <c r="C42">
        <v>0.33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0.33</v>
      </c>
      <c r="M42">
        <v>0</v>
      </c>
      <c r="N42">
        <v>0</v>
      </c>
      <c r="O42">
        <v>7.33</v>
      </c>
      <c r="P42">
        <v>0</v>
      </c>
      <c r="Q42">
        <v>0</v>
      </c>
      <c r="R42">
        <v>0</v>
      </c>
      <c r="S42">
        <v>0</v>
      </c>
      <c r="T42" s="62">
        <f>SUM(B42:S42)</f>
        <v>14.99</v>
      </c>
      <c r="U42" s="4">
        <v>10</v>
      </c>
      <c r="V42" s="62">
        <f>SUM(T42+U42)</f>
        <v>24.990000000000002</v>
      </c>
    </row>
    <row r="43" spans="1:22" x14ac:dyDescent="0.2">
      <c r="A43" s="11">
        <v>40337</v>
      </c>
      <c r="B43">
        <v>18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1</v>
      </c>
      <c r="K43" s="4">
        <v>0</v>
      </c>
      <c r="L43" s="4">
        <v>0</v>
      </c>
      <c r="M43" s="4">
        <v>0</v>
      </c>
      <c r="N43" s="1">
        <v>0</v>
      </c>
      <c r="O43" s="4">
        <v>55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74</v>
      </c>
      <c r="U43" s="4">
        <v>16</v>
      </c>
      <c r="V43" s="62">
        <f>SUM(T43+U43)</f>
        <v>90</v>
      </c>
    </row>
    <row r="44" spans="1:22" x14ac:dyDescent="0.2">
      <c r="A44" s="11">
        <v>40338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0</v>
      </c>
      <c r="O44">
        <v>15</v>
      </c>
      <c r="P44">
        <v>0</v>
      </c>
      <c r="Q44">
        <v>0</v>
      </c>
      <c r="R44">
        <v>0</v>
      </c>
      <c r="S44">
        <v>0</v>
      </c>
      <c r="T44" s="62">
        <f t="shared" si="0"/>
        <v>18</v>
      </c>
      <c r="U44" s="4">
        <v>7</v>
      </c>
      <c r="V44" s="62">
        <f t="shared" si="1"/>
        <v>25</v>
      </c>
    </row>
    <row r="45" spans="1:22" x14ac:dyDescent="0.2">
      <c r="A45" s="11">
        <v>40339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7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9</v>
      </c>
      <c r="U45" s="4">
        <v>10</v>
      </c>
      <c r="V45" s="62">
        <f t="shared" si="1"/>
        <v>19</v>
      </c>
    </row>
    <row r="46" spans="1:22" x14ac:dyDescent="0.2">
      <c r="A46" s="11">
        <v>40340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 s="62">
        <f t="shared" si="0"/>
        <v>3</v>
      </c>
      <c r="U46" s="4">
        <v>6</v>
      </c>
      <c r="V46" s="62">
        <f t="shared" si="1"/>
        <v>9</v>
      </c>
    </row>
    <row r="47" spans="1:22" x14ac:dyDescent="0.2">
      <c r="A47" s="11">
        <v>40341</v>
      </c>
      <c r="B47">
        <v>8.33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0.33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62">
        <f t="shared" si="0"/>
        <v>9.66</v>
      </c>
      <c r="U47" s="4">
        <v>3.33</v>
      </c>
      <c r="V47" s="62">
        <f t="shared" si="1"/>
        <v>12.99</v>
      </c>
    </row>
    <row r="48" spans="1:22" x14ac:dyDescent="0.2">
      <c r="A48" s="11">
        <v>40342</v>
      </c>
      <c r="B48">
        <v>8.33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62">
        <f t="shared" si="0"/>
        <v>9.66</v>
      </c>
      <c r="U48" s="4">
        <v>3.33</v>
      </c>
      <c r="V48" s="62">
        <f t="shared" si="1"/>
        <v>12.99</v>
      </c>
    </row>
    <row r="49" spans="1:22" x14ac:dyDescent="0.2">
      <c r="A49" s="11">
        <v>40343</v>
      </c>
      <c r="B49">
        <v>8.33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 s="62">
        <f t="shared" si="0"/>
        <v>9.66</v>
      </c>
      <c r="U49" s="4">
        <v>3.33</v>
      </c>
      <c r="V49" s="62">
        <f t="shared" si="1"/>
        <v>12.99</v>
      </c>
    </row>
    <row r="50" spans="1:22" x14ac:dyDescent="0.2">
      <c r="A50" s="11">
        <v>40344</v>
      </c>
      <c r="B50" s="62" t="s">
        <v>32</v>
      </c>
      <c r="C50" s="62" t="s">
        <v>32</v>
      </c>
      <c r="D50" s="62" t="s">
        <v>32</v>
      </c>
      <c r="E50" s="62" t="s">
        <v>32</v>
      </c>
      <c r="F50" s="62" t="s">
        <v>32</v>
      </c>
      <c r="G50" s="62" t="s">
        <v>32</v>
      </c>
      <c r="H50" s="62" t="s">
        <v>32</v>
      </c>
      <c r="I50" s="62" t="s">
        <v>32</v>
      </c>
      <c r="J50" s="62" t="s">
        <v>32</v>
      </c>
      <c r="K50" s="62" t="s">
        <v>32</v>
      </c>
      <c r="L50" s="62" t="s">
        <v>32</v>
      </c>
      <c r="M50" s="62" t="s">
        <v>32</v>
      </c>
      <c r="N50" s="62" t="s">
        <v>32</v>
      </c>
      <c r="O50" s="62" t="s">
        <v>32</v>
      </c>
      <c r="P50" s="62" t="s">
        <v>32</v>
      </c>
      <c r="Q50" s="62" t="s">
        <v>32</v>
      </c>
      <c r="R50" s="62" t="s">
        <v>32</v>
      </c>
      <c r="S50" s="62" t="s">
        <v>32</v>
      </c>
      <c r="T50" s="62" t="s">
        <v>32</v>
      </c>
      <c r="U50" s="62" t="s">
        <v>32</v>
      </c>
      <c r="V50" s="62" t="s">
        <v>32</v>
      </c>
    </row>
    <row r="51" spans="1:22" x14ac:dyDescent="0.2">
      <c r="A51" s="11">
        <v>40345</v>
      </c>
      <c r="B51">
        <v>102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0</v>
      </c>
      <c r="Q51">
        <v>0</v>
      </c>
      <c r="R51">
        <v>0</v>
      </c>
      <c r="S51">
        <v>0</v>
      </c>
      <c r="T51" s="62">
        <f t="shared" si="0"/>
        <v>105</v>
      </c>
      <c r="U51" s="4">
        <v>17</v>
      </c>
      <c r="V51" s="62">
        <f t="shared" si="1"/>
        <v>122</v>
      </c>
    </row>
    <row r="52" spans="1:22" x14ac:dyDescent="0.2">
      <c r="A52" s="11">
        <v>40346</v>
      </c>
      <c r="B52">
        <v>187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</v>
      </c>
      <c r="P52">
        <v>0</v>
      </c>
      <c r="Q52">
        <v>0</v>
      </c>
      <c r="R52">
        <v>0</v>
      </c>
      <c r="S52">
        <v>0</v>
      </c>
      <c r="T52" s="62">
        <f t="shared" si="0"/>
        <v>193</v>
      </c>
      <c r="U52" s="4">
        <v>66</v>
      </c>
      <c r="V52" s="62">
        <f t="shared" si="1"/>
        <v>259</v>
      </c>
    </row>
    <row r="53" spans="1:22" x14ac:dyDescent="0.2">
      <c r="A53" s="11">
        <v>40347</v>
      </c>
      <c r="B53">
        <v>99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11</v>
      </c>
      <c r="P53">
        <v>0</v>
      </c>
      <c r="Q53">
        <v>0</v>
      </c>
      <c r="R53">
        <v>0</v>
      </c>
      <c r="S53">
        <v>0</v>
      </c>
      <c r="T53" s="62">
        <f t="shared" si="0"/>
        <v>112</v>
      </c>
      <c r="U53" s="4">
        <v>19</v>
      </c>
      <c r="V53" s="62">
        <f t="shared" si="1"/>
        <v>131</v>
      </c>
    </row>
    <row r="54" spans="1:22" x14ac:dyDescent="0.2">
      <c r="A54" s="11">
        <v>40348</v>
      </c>
      <c r="B54">
        <v>91.66</v>
      </c>
      <c r="C54">
        <v>0.66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3</v>
      </c>
      <c r="P54">
        <v>0</v>
      </c>
      <c r="Q54">
        <v>0</v>
      </c>
      <c r="R54">
        <v>0</v>
      </c>
      <c r="S54">
        <v>0</v>
      </c>
      <c r="T54" s="62">
        <f t="shared" si="0"/>
        <v>96.32</v>
      </c>
      <c r="U54" s="4">
        <v>16</v>
      </c>
      <c r="V54" s="62">
        <f t="shared" si="1"/>
        <v>112.32</v>
      </c>
    </row>
    <row r="55" spans="1:22" x14ac:dyDescent="0.2">
      <c r="A55" s="11">
        <v>40349</v>
      </c>
      <c r="B55">
        <v>91.66</v>
      </c>
      <c r="C55">
        <v>0.66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3</v>
      </c>
      <c r="P55">
        <v>0</v>
      </c>
      <c r="Q55">
        <v>0</v>
      </c>
      <c r="R55">
        <v>0</v>
      </c>
      <c r="S55">
        <v>0</v>
      </c>
      <c r="T55" s="62">
        <f t="shared" si="0"/>
        <v>96.32</v>
      </c>
      <c r="U55" s="4">
        <v>16</v>
      </c>
      <c r="V55" s="62">
        <f t="shared" si="1"/>
        <v>112.32</v>
      </c>
    </row>
    <row r="56" spans="1:22" x14ac:dyDescent="0.2">
      <c r="A56" s="11">
        <v>40350</v>
      </c>
      <c r="B56">
        <v>91.66</v>
      </c>
      <c r="C56">
        <v>0.66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3</v>
      </c>
      <c r="P56">
        <v>0</v>
      </c>
      <c r="Q56">
        <v>0</v>
      </c>
      <c r="R56">
        <v>0</v>
      </c>
      <c r="S56">
        <v>0</v>
      </c>
      <c r="T56" s="62">
        <f t="shared" si="0"/>
        <v>96.32</v>
      </c>
      <c r="U56" s="4">
        <v>16</v>
      </c>
      <c r="V56" s="62">
        <f t="shared" si="1"/>
        <v>112.32</v>
      </c>
    </row>
    <row r="57" spans="1:22" x14ac:dyDescent="0.2">
      <c r="A57" s="11">
        <v>40351</v>
      </c>
      <c r="B57">
        <v>55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62">
        <f t="shared" si="0"/>
        <v>59</v>
      </c>
      <c r="U57" s="4">
        <v>5</v>
      </c>
      <c r="V57" s="62">
        <f t="shared" si="1"/>
        <v>64</v>
      </c>
    </row>
    <row r="58" spans="1:22" x14ac:dyDescent="0.2">
      <c r="A58" s="11">
        <v>40352</v>
      </c>
      <c r="B58">
        <v>114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3</v>
      </c>
      <c r="J58">
        <v>0</v>
      </c>
      <c r="K58">
        <v>0</v>
      </c>
      <c r="L58">
        <v>3</v>
      </c>
      <c r="M58">
        <v>0</v>
      </c>
      <c r="N58">
        <v>0</v>
      </c>
      <c r="O58">
        <v>3</v>
      </c>
      <c r="P58">
        <v>0</v>
      </c>
      <c r="Q58">
        <v>0</v>
      </c>
      <c r="R58">
        <v>1</v>
      </c>
      <c r="S58">
        <v>0</v>
      </c>
      <c r="T58" s="62">
        <f t="shared" si="0"/>
        <v>125</v>
      </c>
      <c r="U58" s="4">
        <v>2</v>
      </c>
      <c r="V58" s="62">
        <f t="shared" si="1"/>
        <v>127</v>
      </c>
    </row>
    <row r="59" spans="1:22" x14ac:dyDescent="0.2">
      <c r="A59" s="11">
        <v>40353</v>
      </c>
      <c r="B59">
        <v>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2</v>
      </c>
      <c r="M59">
        <v>0</v>
      </c>
      <c r="N59">
        <v>0</v>
      </c>
      <c r="O59">
        <v>3</v>
      </c>
      <c r="P59">
        <v>0</v>
      </c>
      <c r="Q59">
        <v>0</v>
      </c>
      <c r="R59">
        <v>0</v>
      </c>
      <c r="S59">
        <v>0</v>
      </c>
      <c r="T59" s="62">
        <f t="shared" si="0"/>
        <v>80</v>
      </c>
      <c r="U59" s="4">
        <v>6</v>
      </c>
      <c r="V59" s="62">
        <f t="shared" si="1"/>
        <v>86</v>
      </c>
    </row>
    <row r="60" spans="1:22" x14ac:dyDescent="0.2">
      <c r="A60" s="11">
        <v>40354</v>
      </c>
      <c r="B60">
        <v>60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3</v>
      </c>
      <c r="P60">
        <v>0</v>
      </c>
      <c r="Q60">
        <v>0</v>
      </c>
      <c r="R60">
        <v>0</v>
      </c>
      <c r="S60">
        <v>0</v>
      </c>
      <c r="T60" s="62">
        <f t="shared" si="0"/>
        <v>66</v>
      </c>
      <c r="U60" s="4">
        <v>19</v>
      </c>
      <c r="V60" s="62">
        <f t="shared" si="1"/>
        <v>85</v>
      </c>
    </row>
    <row r="61" spans="1:22" x14ac:dyDescent="0.2">
      <c r="A61" s="11">
        <v>40355</v>
      </c>
      <c r="B61">
        <v>83.3</v>
      </c>
      <c r="C61">
        <v>1</v>
      </c>
      <c r="D61">
        <v>0</v>
      </c>
      <c r="E61">
        <v>0.33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0.33</v>
      </c>
      <c r="P61">
        <v>0</v>
      </c>
      <c r="Q61">
        <v>0</v>
      </c>
      <c r="R61">
        <v>0</v>
      </c>
      <c r="S61">
        <v>0</v>
      </c>
      <c r="T61" s="62">
        <f t="shared" si="0"/>
        <v>84.96</v>
      </c>
      <c r="U61" s="4">
        <v>11.6</v>
      </c>
      <c r="V61" s="62">
        <f t="shared" si="1"/>
        <v>96.559999999999988</v>
      </c>
    </row>
    <row r="62" spans="1:22" x14ac:dyDescent="0.2">
      <c r="A62" s="11">
        <v>40356</v>
      </c>
      <c r="B62">
        <v>83.3</v>
      </c>
      <c r="C62">
        <v>1</v>
      </c>
      <c r="D62">
        <v>0</v>
      </c>
      <c r="E62">
        <v>0.33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0.33</v>
      </c>
      <c r="P62">
        <v>0</v>
      </c>
      <c r="Q62">
        <v>0</v>
      </c>
      <c r="R62">
        <v>0</v>
      </c>
      <c r="S62">
        <v>0</v>
      </c>
      <c r="T62" s="62">
        <f t="shared" si="0"/>
        <v>84.96</v>
      </c>
      <c r="U62" s="4">
        <v>11.6</v>
      </c>
      <c r="V62" s="62">
        <f t="shared" si="1"/>
        <v>96.559999999999988</v>
      </c>
    </row>
    <row r="63" spans="1:22" x14ac:dyDescent="0.2">
      <c r="A63" s="11">
        <v>40357</v>
      </c>
      <c r="B63">
        <v>83.3</v>
      </c>
      <c r="C63">
        <v>1</v>
      </c>
      <c r="D63">
        <v>0</v>
      </c>
      <c r="E63">
        <v>0.33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0.33</v>
      </c>
      <c r="P63">
        <v>0</v>
      </c>
      <c r="Q63">
        <v>0</v>
      </c>
      <c r="R63">
        <v>0</v>
      </c>
      <c r="S63">
        <v>0</v>
      </c>
      <c r="T63" s="62">
        <f t="shared" si="0"/>
        <v>84.96</v>
      </c>
      <c r="U63" s="4">
        <v>11.6</v>
      </c>
      <c r="V63" s="62">
        <f t="shared" si="1"/>
        <v>96.559999999999988</v>
      </c>
    </row>
    <row r="64" spans="1:22" x14ac:dyDescent="0.2">
      <c r="A64" s="11">
        <v>40358</v>
      </c>
      <c r="B64">
        <v>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62">
        <f t="shared" si="0"/>
        <v>33</v>
      </c>
      <c r="U64" s="4">
        <v>28</v>
      </c>
      <c r="V64" s="62">
        <f t="shared" si="1"/>
        <v>61</v>
      </c>
    </row>
    <row r="65" spans="1:22" x14ac:dyDescent="0.2">
      <c r="A65" s="11">
        <v>40359</v>
      </c>
      <c r="B65">
        <v>54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</v>
      </c>
      <c r="K65">
        <v>0</v>
      </c>
      <c r="L65">
        <v>2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s="62">
        <f t="shared" si="0"/>
        <v>60</v>
      </c>
      <c r="U65" s="4">
        <v>16</v>
      </c>
      <c r="V65" s="62">
        <f t="shared" si="1"/>
        <v>76</v>
      </c>
    </row>
    <row r="66" spans="1:22" x14ac:dyDescent="0.2">
      <c r="A66" s="11">
        <v>40360</v>
      </c>
      <c r="B66">
        <v>114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2</v>
      </c>
      <c r="M66">
        <v>6</v>
      </c>
      <c r="N66">
        <v>0</v>
      </c>
      <c r="O66">
        <v>10</v>
      </c>
      <c r="P66">
        <v>0</v>
      </c>
      <c r="Q66">
        <v>0</v>
      </c>
      <c r="R66">
        <v>1</v>
      </c>
      <c r="S66">
        <v>0</v>
      </c>
      <c r="T66" s="62">
        <f t="shared" si="0"/>
        <v>135</v>
      </c>
      <c r="U66" s="4">
        <v>29</v>
      </c>
      <c r="V66" s="62">
        <f t="shared" si="1"/>
        <v>164</v>
      </c>
    </row>
    <row r="67" spans="1:22" x14ac:dyDescent="0.2">
      <c r="A67" s="11">
        <v>40361</v>
      </c>
      <c r="B67">
        <v>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</v>
      </c>
      <c r="J67">
        <v>0</v>
      </c>
      <c r="K67">
        <v>0</v>
      </c>
      <c r="L67">
        <v>4</v>
      </c>
      <c r="M67">
        <v>0</v>
      </c>
      <c r="N67">
        <v>0</v>
      </c>
      <c r="O67">
        <v>8</v>
      </c>
      <c r="P67">
        <v>0</v>
      </c>
      <c r="Q67">
        <v>0</v>
      </c>
      <c r="R67">
        <v>2</v>
      </c>
      <c r="S67">
        <v>0</v>
      </c>
      <c r="T67" s="62">
        <f t="shared" si="0"/>
        <v>115</v>
      </c>
      <c r="U67" s="4">
        <v>44</v>
      </c>
      <c r="V67" s="62">
        <f t="shared" si="1"/>
        <v>159</v>
      </c>
    </row>
    <row r="68" spans="1:22" x14ac:dyDescent="0.2">
      <c r="A68" s="11">
        <v>40362</v>
      </c>
      <c r="B68">
        <v>143</v>
      </c>
      <c r="C68">
        <v>3</v>
      </c>
      <c r="D68">
        <v>0</v>
      </c>
      <c r="E68">
        <v>1</v>
      </c>
      <c r="F68">
        <v>0</v>
      </c>
      <c r="G68">
        <v>0</v>
      </c>
      <c r="H68">
        <v>0</v>
      </c>
      <c r="I68">
        <v>4</v>
      </c>
      <c r="J68">
        <v>1</v>
      </c>
      <c r="K68">
        <v>0</v>
      </c>
      <c r="L68">
        <v>2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 s="62">
        <f t="shared" si="0"/>
        <v>156</v>
      </c>
      <c r="U68" s="4">
        <v>72</v>
      </c>
      <c r="V68" s="62">
        <f t="shared" si="1"/>
        <v>228</v>
      </c>
    </row>
    <row r="69" spans="1:22" x14ac:dyDescent="0.2">
      <c r="A69" s="11">
        <v>40363</v>
      </c>
      <c r="B69">
        <v>143</v>
      </c>
      <c r="C69">
        <v>3</v>
      </c>
      <c r="D69">
        <v>0</v>
      </c>
      <c r="E69">
        <v>1</v>
      </c>
      <c r="F69">
        <v>0</v>
      </c>
      <c r="G69">
        <v>0</v>
      </c>
      <c r="H69">
        <v>0</v>
      </c>
      <c r="I69">
        <v>4</v>
      </c>
      <c r="J69">
        <v>1</v>
      </c>
      <c r="K69">
        <v>0</v>
      </c>
      <c r="L69">
        <v>2</v>
      </c>
      <c r="M69">
        <v>0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 s="62">
        <f t="shared" si="0"/>
        <v>156</v>
      </c>
      <c r="U69" s="4">
        <v>72</v>
      </c>
      <c r="V69" s="62">
        <f t="shared" si="1"/>
        <v>228</v>
      </c>
    </row>
    <row r="70" spans="1:22" x14ac:dyDescent="0.2">
      <c r="A70" s="11">
        <v>40364</v>
      </c>
      <c r="B70">
        <v>143</v>
      </c>
      <c r="C70">
        <v>3</v>
      </c>
      <c r="D70">
        <v>0</v>
      </c>
      <c r="E70">
        <v>1</v>
      </c>
      <c r="F70">
        <v>0</v>
      </c>
      <c r="G70">
        <v>0</v>
      </c>
      <c r="H70">
        <v>0</v>
      </c>
      <c r="I70">
        <v>4</v>
      </c>
      <c r="J70">
        <v>1</v>
      </c>
      <c r="K70">
        <v>0</v>
      </c>
      <c r="L70">
        <v>2</v>
      </c>
      <c r="M70">
        <v>0</v>
      </c>
      <c r="N70">
        <v>0</v>
      </c>
      <c r="O70">
        <v>2</v>
      </c>
      <c r="P70">
        <v>0</v>
      </c>
      <c r="Q70">
        <v>0</v>
      </c>
      <c r="R70">
        <v>0</v>
      </c>
      <c r="S70">
        <v>0</v>
      </c>
      <c r="T70" s="62">
        <f t="shared" si="0"/>
        <v>156</v>
      </c>
      <c r="U70" s="4">
        <v>72</v>
      </c>
      <c r="V70" s="62">
        <f>SUM(T70+U70)</f>
        <v>228</v>
      </c>
    </row>
    <row r="71" spans="1:22" x14ac:dyDescent="0.2">
      <c r="A71" s="11">
        <v>40365</v>
      </c>
      <c r="B71">
        <v>143</v>
      </c>
      <c r="C71">
        <v>3</v>
      </c>
      <c r="D71">
        <v>0</v>
      </c>
      <c r="E71">
        <v>1</v>
      </c>
      <c r="F71">
        <v>0</v>
      </c>
      <c r="G71">
        <v>0</v>
      </c>
      <c r="H71">
        <v>0</v>
      </c>
      <c r="I71">
        <v>4</v>
      </c>
      <c r="J71">
        <v>1</v>
      </c>
      <c r="K71">
        <v>0</v>
      </c>
      <c r="L71">
        <v>2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0</v>
      </c>
      <c r="T71" s="62">
        <f t="shared" si="0"/>
        <v>156</v>
      </c>
      <c r="U71" s="4">
        <v>72</v>
      </c>
      <c r="V71" s="62">
        <f>SUM(T71+U71)</f>
        <v>228</v>
      </c>
    </row>
    <row r="72" spans="1:22" x14ac:dyDescent="0.2">
      <c r="A72" s="11">
        <v>40366</v>
      </c>
      <c r="B72">
        <v>48</v>
      </c>
      <c r="C72">
        <v>1</v>
      </c>
      <c r="D72">
        <v>0</v>
      </c>
      <c r="E72">
        <v>0</v>
      </c>
      <c r="F72">
        <v>1</v>
      </c>
      <c r="G72">
        <v>0</v>
      </c>
      <c r="H72">
        <v>0</v>
      </c>
      <c r="I72">
        <v>6</v>
      </c>
      <c r="J72">
        <v>0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 s="62">
        <f t="shared" si="0"/>
        <v>58</v>
      </c>
      <c r="U72" s="4">
        <v>5</v>
      </c>
      <c r="V72" s="62">
        <f>SUM(T72+U72)</f>
        <v>63</v>
      </c>
    </row>
    <row r="73" spans="1:22" x14ac:dyDescent="0.2">
      <c r="A73" s="11">
        <v>40367</v>
      </c>
      <c r="B73">
        <v>57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2</v>
      </c>
      <c r="M73">
        <v>0</v>
      </c>
      <c r="N73">
        <v>0</v>
      </c>
      <c r="O73">
        <v>2</v>
      </c>
      <c r="P73">
        <v>0</v>
      </c>
      <c r="Q73">
        <v>0</v>
      </c>
      <c r="R73">
        <v>1</v>
      </c>
      <c r="S73">
        <v>0</v>
      </c>
      <c r="T73" s="62">
        <f t="shared" ref="T73:T132" si="2">SUM(B73:S73)</f>
        <v>63</v>
      </c>
      <c r="U73" s="4">
        <v>7</v>
      </c>
      <c r="V73" s="62">
        <f t="shared" si="1"/>
        <v>70</v>
      </c>
    </row>
    <row r="74" spans="1:22" x14ac:dyDescent="0.2">
      <c r="A74" s="11">
        <v>40368</v>
      </c>
      <c r="B74">
        <v>27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2</v>
      </c>
      <c r="J74">
        <v>0</v>
      </c>
      <c r="K74">
        <v>0</v>
      </c>
      <c r="L74">
        <v>1</v>
      </c>
      <c r="M74">
        <v>0</v>
      </c>
      <c r="N74">
        <v>0</v>
      </c>
      <c r="O74">
        <v>3</v>
      </c>
      <c r="P74">
        <v>0</v>
      </c>
      <c r="Q74">
        <v>0</v>
      </c>
      <c r="R74">
        <v>0</v>
      </c>
      <c r="S74">
        <v>0</v>
      </c>
      <c r="T74" s="62">
        <f t="shared" si="2"/>
        <v>34</v>
      </c>
      <c r="U74" s="4">
        <v>16</v>
      </c>
      <c r="V74" s="62">
        <f t="shared" ref="V74:V98" si="3">SUM(T74+U74)</f>
        <v>50</v>
      </c>
    </row>
    <row r="75" spans="1:22" x14ac:dyDescent="0.2">
      <c r="A75" s="11">
        <v>40369</v>
      </c>
      <c r="B75">
        <v>25.33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3.67</v>
      </c>
      <c r="J75">
        <v>0</v>
      </c>
      <c r="K75">
        <v>0</v>
      </c>
      <c r="L75">
        <v>1</v>
      </c>
      <c r="M75">
        <v>0</v>
      </c>
      <c r="N75">
        <v>0</v>
      </c>
      <c r="O75">
        <v>2.67</v>
      </c>
      <c r="P75">
        <v>0</v>
      </c>
      <c r="Q75">
        <v>0</v>
      </c>
      <c r="R75">
        <v>0</v>
      </c>
      <c r="S75">
        <v>0</v>
      </c>
      <c r="T75" s="62">
        <f t="shared" si="2"/>
        <v>33.67</v>
      </c>
      <c r="U75" s="4">
        <v>8.67</v>
      </c>
      <c r="V75" s="62">
        <f t="shared" si="3"/>
        <v>42.34</v>
      </c>
    </row>
    <row r="76" spans="1:22" x14ac:dyDescent="0.2">
      <c r="A76" s="11">
        <v>40370</v>
      </c>
      <c r="B76">
        <v>25.33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3.67</v>
      </c>
      <c r="J76">
        <v>0</v>
      </c>
      <c r="K76">
        <v>0</v>
      </c>
      <c r="L76">
        <v>1</v>
      </c>
      <c r="M76">
        <v>0</v>
      </c>
      <c r="N76">
        <v>0</v>
      </c>
      <c r="O76">
        <v>2.67</v>
      </c>
      <c r="P76">
        <v>0</v>
      </c>
      <c r="Q76">
        <v>0</v>
      </c>
      <c r="R76">
        <v>0</v>
      </c>
      <c r="S76">
        <v>0</v>
      </c>
      <c r="T76" s="62">
        <f t="shared" si="2"/>
        <v>33.67</v>
      </c>
      <c r="U76" s="4">
        <v>8.67</v>
      </c>
      <c r="V76" s="62">
        <f t="shared" si="3"/>
        <v>42.34</v>
      </c>
    </row>
    <row r="77" spans="1:22" x14ac:dyDescent="0.2">
      <c r="A77" s="11">
        <v>40371</v>
      </c>
      <c r="B77">
        <v>25.33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3.67</v>
      </c>
      <c r="J77">
        <v>0</v>
      </c>
      <c r="K77">
        <v>0</v>
      </c>
      <c r="L77">
        <v>1</v>
      </c>
      <c r="M77">
        <v>0</v>
      </c>
      <c r="N77">
        <v>0</v>
      </c>
      <c r="O77">
        <v>2.67</v>
      </c>
      <c r="P77">
        <v>0</v>
      </c>
      <c r="Q77">
        <v>0</v>
      </c>
      <c r="R77">
        <v>0</v>
      </c>
      <c r="S77">
        <v>0</v>
      </c>
      <c r="T77" s="62">
        <f>SUM(B77:S77)</f>
        <v>33.67</v>
      </c>
      <c r="U77" s="4">
        <v>8.67</v>
      </c>
      <c r="V77" s="62">
        <f>SUM(T77+U77)</f>
        <v>42.34</v>
      </c>
    </row>
    <row r="78" spans="1:22" x14ac:dyDescent="0.2">
      <c r="A78" s="11">
        <v>40372</v>
      </c>
      <c r="B78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</v>
      </c>
      <c r="J78">
        <v>1</v>
      </c>
      <c r="K78">
        <v>0</v>
      </c>
      <c r="L78">
        <v>0</v>
      </c>
      <c r="M78">
        <v>1</v>
      </c>
      <c r="N78">
        <v>0</v>
      </c>
      <c r="O78">
        <v>3</v>
      </c>
      <c r="P78">
        <v>0</v>
      </c>
      <c r="Q78">
        <v>0</v>
      </c>
      <c r="R78">
        <v>0</v>
      </c>
      <c r="S78">
        <v>0</v>
      </c>
      <c r="T78" s="62">
        <f>SUM(B78:S78)</f>
        <v>26</v>
      </c>
      <c r="U78" s="4">
        <v>7</v>
      </c>
      <c r="V78" s="62">
        <f>SUM(T78+U78)</f>
        <v>33</v>
      </c>
    </row>
    <row r="79" spans="1:22" x14ac:dyDescent="0.2">
      <c r="A79" s="11">
        <v>40373</v>
      </c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62">
        <f t="shared" si="2"/>
        <v>6</v>
      </c>
      <c r="U79" s="4">
        <v>7</v>
      </c>
      <c r="V79" s="62">
        <f>SUM(T79+U79)</f>
        <v>13</v>
      </c>
    </row>
    <row r="80" spans="1:22" x14ac:dyDescent="0.2">
      <c r="A80" s="11">
        <v>40374</v>
      </c>
      <c r="B80">
        <v>13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 s="4">
        <v>11</v>
      </c>
      <c r="J80" s="4">
        <v>0</v>
      </c>
      <c r="K80" s="4">
        <v>0</v>
      </c>
      <c r="L80" s="4">
        <v>2</v>
      </c>
      <c r="M80" s="4">
        <v>2</v>
      </c>
      <c r="N80" s="1">
        <v>0</v>
      </c>
      <c r="O80" s="4">
        <v>6</v>
      </c>
      <c r="P80" s="4">
        <v>0</v>
      </c>
      <c r="Q80" s="1">
        <v>0</v>
      </c>
      <c r="R80" s="4">
        <v>0</v>
      </c>
      <c r="S80" s="1">
        <v>0</v>
      </c>
      <c r="T80" s="62">
        <f t="shared" si="2"/>
        <v>35</v>
      </c>
      <c r="U80" s="4">
        <v>7</v>
      </c>
      <c r="V80" s="62">
        <f t="shared" si="3"/>
        <v>42</v>
      </c>
    </row>
    <row r="81" spans="1:22" x14ac:dyDescent="0.2">
      <c r="A81" s="11">
        <v>40375</v>
      </c>
      <c r="B81">
        <v>26</v>
      </c>
      <c r="C81">
        <v>1</v>
      </c>
      <c r="D81">
        <v>0</v>
      </c>
      <c r="E81">
        <v>0</v>
      </c>
      <c r="F81">
        <v>1</v>
      </c>
      <c r="G81">
        <v>1</v>
      </c>
      <c r="H81">
        <v>0</v>
      </c>
      <c r="I81">
        <v>23</v>
      </c>
      <c r="J81">
        <v>0</v>
      </c>
      <c r="K81">
        <v>0</v>
      </c>
      <c r="L81">
        <v>0</v>
      </c>
      <c r="M81">
        <v>5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 s="62">
        <f t="shared" si="2"/>
        <v>59</v>
      </c>
      <c r="U81" s="4">
        <v>5</v>
      </c>
      <c r="V81" s="62">
        <f t="shared" si="3"/>
        <v>64</v>
      </c>
    </row>
    <row r="82" spans="1:22" x14ac:dyDescent="0.2">
      <c r="A82" s="11">
        <v>40376</v>
      </c>
      <c r="B82">
        <v>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5.66</v>
      </c>
      <c r="J82">
        <v>0</v>
      </c>
      <c r="K82">
        <v>0</v>
      </c>
      <c r="L82">
        <v>0.33</v>
      </c>
      <c r="M82">
        <v>1.33</v>
      </c>
      <c r="N82">
        <v>0</v>
      </c>
      <c r="O82">
        <v>1</v>
      </c>
      <c r="P82">
        <v>0</v>
      </c>
      <c r="Q82">
        <v>0</v>
      </c>
      <c r="R82">
        <v>0.66</v>
      </c>
      <c r="S82">
        <v>0</v>
      </c>
      <c r="T82" s="62">
        <f t="shared" si="2"/>
        <v>36.97999999999999</v>
      </c>
      <c r="U82" s="4">
        <v>4.33</v>
      </c>
      <c r="V82" s="62">
        <f t="shared" si="3"/>
        <v>41.309999999999988</v>
      </c>
    </row>
    <row r="83" spans="1:22" x14ac:dyDescent="0.2">
      <c r="A83" s="11">
        <v>40377</v>
      </c>
      <c r="B83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5.66</v>
      </c>
      <c r="J83">
        <v>0</v>
      </c>
      <c r="K83">
        <v>0</v>
      </c>
      <c r="L83">
        <v>0.33</v>
      </c>
      <c r="M83">
        <v>1.33</v>
      </c>
      <c r="N83">
        <v>0</v>
      </c>
      <c r="O83">
        <v>1</v>
      </c>
      <c r="P83">
        <v>0</v>
      </c>
      <c r="Q83">
        <v>0</v>
      </c>
      <c r="R83">
        <v>0.66</v>
      </c>
      <c r="S83">
        <v>0</v>
      </c>
      <c r="T83" s="62">
        <f t="shared" si="2"/>
        <v>36.97999999999999</v>
      </c>
      <c r="U83" s="4">
        <v>4.33</v>
      </c>
      <c r="V83" s="62">
        <f t="shared" si="3"/>
        <v>41.309999999999988</v>
      </c>
    </row>
    <row r="84" spans="1:22" x14ac:dyDescent="0.2">
      <c r="A84" s="11">
        <v>40378</v>
      </c>
      <c r="B84">
        <v>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5.66</v>
      </c>
      <c r="J84">
        <v>0</v>
      </c>
      <c r="K84">
        <v>0</v>
      </c>
      <c r="L84">
        <v>0.33</v>
      </c>
      <c r="M84">
        <v>1.33</v>
      </c>
      <c r="N84">
        <v>0</v>
      </c>
      <c r="O84">
        <v>1</v>
      </c>
      <c r="P84">
        <v>0</v>
      </c>
      <c r="Q84">
        <v>0</v>
      </c>
      <c r="R84">
        <v>0.66</v>
      </c>
      <c r="S84">
        <v>0</v>
      </c>
      <c r="T84" s="62">
        <f>SUM(B84:S84)</f>
        <v>36.97999999999999</v>
      </c>
      <c r="U84" s="4">
        <v>4.33</v>
      </c>
      <c r="V84" s="62">
        <f>SUM(T84+U84)</f>
        <v>41.309999999999988</v>
      </c>
    </row>
    <row r="85" spans="1:22" x14ac:dyDescent="0.2">
      <c r="A85" s="11">
        <v>40379</v>
      </c>
      <c r="B85">
        <v>37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</v>
      </c>
      <c r="J85">
        <v>1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1</v>
      </c>
      <c r="S85">
        <v>0</v>
      </c>
      <c r="T85" s="62">
        <f>SUM(B85:S85)</f>
        <v>46</v>
      </c>
      <c r="U85" s="4">
        <v>5</v>
      </c>
      <c r="V85" s="62">
        <f>SUM(T85+U85)</f>
        <v>51</v>
      </c>
    </row>
    <row r="86" spans="1:22" x14ac:dyDescent="0.2">
      <c r="A86" s="11">
        <v>40380</v>
      </c>
      <c r="B86">
        <v>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2"/>
        <v>11</v>
      </c>
      <c r="U86" s="4">
        <v>2</v>
      </c>
      <c r="V86" s="62">
        <f t="shared" si="3"/>
        <v>13</v>
      </c>
    </row>
    <row r="87" spans="1:22" x14ac:dyDescent="0.2">
      <c r="A87" s="11">
        <v>40381</v>
      </c>
      <c r="B87">
        <v>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  <c r="J87">
        <v>0</v>
      </c>
      <c r="K87">
        <v>0</v>
      </c>
      <c r="L87">
        <v>0</v>
      </c>
      <c r="M87">
        <v>1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 s="62">
        <f t="shared" si="2"/>
        <v>25</v>
      </c>
      <c r="U87" s="4">
        <v>3</v>
      </c>
      <c r="V87" s="62">
        <f t="shared" si="3"/>
        <v>28</v>
      </c>
    </row>
    <row r="88" spans="1:22" x14ac:dyDescent="0.2">
      <c r="A88" s="11">
        <v>40382</v>
      </c>
      <c r="B88">
        <v>19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0</v>
      </c>
      <c r="Q88">
        <v>0</v>
      </c>
      <c r="R88">
        <v>0</v>
      </c>
      <c r="S88">
        <v>0</v>
      </c>
      <c r="T88" s="62">
        <f t="shared" si="2"/>
        <v>24</v>
      </c>
      <c r="U88" s="4">
        <v>14</v>
      </c>
      <c r="V88" s="62">
        <f t="shared" si="3"/>
        <v>38</v>
      </c>
    </row>
    <row r="89" spans="1:22" x14ac:dyDescent="0.2">
      <c r="A89" s="11">
        <v>40383</v>
      </c>
      <c r="B89">
        <v>34.6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2.33</v>
      </c>
      <c r="J89">
        <v>0</v>
      </c>
      <c r="K89">
        <v>0</v>
      </c>
      <c r="L89">
        <v>0.66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62">
        <f t="shared" si="2"/>
        <v>37.919999999999995</v>
      </c>
      <c r="U89" s="4">
        <v>10.6</v>
      </c>
      <c r="V89" s="62">
        <f t="shared" si="3"/>
        <v>48.519999999999996</v>
      </c>
    </row>
    <row r="90" spans="1:22" x14ac:dyDescent="0.2">
      <c r="A90" s="11">
        <v>40384</v>
      </c>
      <c r="B90">
        <v>34.6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2.33</v>
      </c>
      <c r="J90">
        <v>0</v>
      </c>
      <c r="K90">
        <v>0</v>
      </c>
      <c r="L90">
        <v>0.66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si="2"/>
        <v>37.919999999999995</v>
      </c>
      <c r="U90" s="4">
        <v>10.6</v>
      </c>
      <c r="V90" s="62">
        <f t="shared" si="3"/>
        <v>48.519999999999996</v>
      </c>
    </row>
    <row r="91" spans="1:22" x14ac:dyDescent="0.2">
      <c r="A91" s="11">
        <v>40385</v>
      </c>
      <c r="B91">
        <v>34.6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2.33</v>
      </c>
      <c r="J91">
        <v>0</v>
      </c>
      <c r="K91">
        <v>0</v>
      </c>
      <c r="L91">
        <v>0.66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>SUM(B91:S91)</f>
        <v>37.919999999999995</v>
      </c>
      <c r="U91" s="4">
        <v>10.6</v>
      </c>
      <c r="V91" s="62">
        <f>SUM(T91+U91)</f>
        <v>48.519999999999996</v>
      </c>
    </row>
    <row r="92" spans="1:22" x14ac:dyDescent="0.2">
      <c r="A92" s="11">
        <v>40386</v>
      </c>
      <c r="B92">
        <v>149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>SUM(B92:S92)</f>
        <v>156</v>
      </c>
      <c r="U92" s="4">
        <v>58</v>
      </c>
      <c r="V92" s="62">
        <f>SUM(T92+U92)</f>
        <v>214</v>
      </c>
    </row>
    <row r="93" spans="1:22" x14ac:dyDescent="0.2">
      <c r="A93" s="11">
        <v>40387</v>
      </c>
      <c r="B93">
        <v>53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18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75</v>
      </c>
      <c r="U93" s="4">
        <v>18</v>
      </c>
      <c r="V93" s="62">
        <f>SUM(T93+U93)</f>
        <v>93</v>
      </c>
    </row>
    <row r="94" spans="1:22" x14ac:dyDescent="0.2">
      <c r="A94" s="11">
        <v>40388</v>
      </c>
      <c r="B94">
        <v>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40</v>
      </c>
      <c r="U94" s="4">
        <v>14</v>
      </c>
      <c r="V94" s="62">
        <f t="shared" si="3"/>
        <v>54</v>
      </c>
    </row>
    <row r="95" spans="1:22" x14ac:dyDescent="0.2">
      <c r="A95" s="11">
        <v>40389</v>
      </c>
      <c r="B95">
        <v>115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9</v>
      </c>
      <c r="J95">
        <v>0</v>
      </c>
      <c r="K95">
        <v>0</v>
      </c>
      <c r="L95">
        <v>0</v>
      </c>
      <c r="M95">
        <v>0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 s="62">
        <f t="shared" si="2"/>
        <v>128</v>
      </c>
      <c r="U95" s="4">
        <v>36</v>
      </c>
      <c r="V95" s="62">
        <f t="shared" si="3"/>
        <v>164</v>
      </c>
    </row>
    <row r="96" spans="1:22" x14ac:dyDescent="0.2">
      <c r="A96" s="11">
        <v>40390</v>
      </c>
      <c r="B96">
        <v>46.6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13</v>
      </c>
      <c r="J96">
        <v>0</v>
      </c>
      <c r="K96">
        <v>0</v>
      </c>
      <c r="L96">
        <v>0.66</v>
      </c>
      <c r="M96">
        <v>0.33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62.589999999999996</v>
      </c>
      <c r="U96" s="4">
        <v>12</v>
      </c>
      <c r="V96" s="62">
        <f t="shared" si="3"/>
        <v>74.59</v>
      </c>
    </row>
    <row r="97" spans="1:22" x14ac:dyDescent="0.2">
      <c r="A97" s="11">
        <v>40391</v>
      </c>
      <c r="B97">
        <v>46.6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13</v>
      </c>
      <c r="J97">
        <v>0</v>
      </c>
      <c r="K97">
        <v>0</v>
      </c>
      <c r="L97">
        <v>0.66</v>
      </c>
      <c r="M97">
        <v>0.33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62.589999999999996</v>
      </c>
      <c r="U97" s="4">
        <v>12</v>
      </c>
      <c r="V97" s="62">
        <f t="shared" si="3"/>
        <v>74.59</v>
      </c>
    </row>
    <row r="98" spans="1:22" x14ac:dyDescent="0.2">
      <c r="A98" s="11">
        <v>40392</v>
      </c>
      <c r="B98">
        <v>46.6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13</v>
      </c>
      <c r="J98">
        <v>0</v>
      </c>
      <c r="K98">
        <v>0</v>
      </c>
      <c r="L98">
        <v>0.66</v>
      </c>
      <c r="M98">
        <v>0.33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62.589999999999996</v>
      </c>
      <c r="U98" s="4">
        <v>12</v>
      </c>
      <c r="V98" s="62">
        <f t="shared" si="3"/>
        <v>74.59</v>
      </c>
    </row>
    <row r="99" spans="1:22" x14ac:dyDescent="0.2">
      <c r="A99" s="11">
        <v>40393</v>
      </c>
      <c r="B99">
        <v>87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30</v>
      </c>
      <c r="J99">
        <v>0</v>
      </c>
      <c r="K99">
        <v>0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62">
        <f t="shared" si="2"/>
        <v>121</v>
      </c>
      <c r="U99" s="4">
        <v>16</v>
      </c>
      <c r="V99" s="62">
        <f>SUM(T99+U99)</f>
        <v>137</v>
      </c>
    </row>
    <row r="100" spans="1:22" x14ac:dyDescent="0.2">
      <c r="A100" s="11">
        <v>40394</v>
      </c>
      <c r="B100">
        <v>99</v>
      </c>
      <c r="C100">
        <v>0</v>
      </c>
      <c r="D100">
        <v>0</v>
      </c>
      <c r="E100">
        <v>3</v>
      </c>
      <c r="F100">
        <v>1</v>
      </c>
      <c r="G100">
        <v>0</v>
      </c>
      <c r="H100" s="1">
        <v>0</v>
      </c>
      <c r="I100" s="4">
        <v>67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3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173</v>
      </c>
      <c r="U100" s="4">
        <v>61</v>
      </c>
      <c r="V100" s="62">
        <f>SUM(T100+U100)</f>
        <v>234</v>
      </c>
    </row>
    <row r="101" spans="1:22" x14ac:dyDescent="0.2">
      <c r="A101" s="11">
        <v>40395</v>
      </c>
      <c r="B101">
        <v>76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32</v>
      </c>
      <c r="J101" s="4">
        <v>0</v>
      </c>
      <c r="K101" s="4">
        <v>0</v>
      </c>
      <c r="L101" s="4">
        <v>3</v>
      </c>
      <c r="M101" s="4">
        <v>0</v>
      </c>
      <c r="N101" s="1">
        <v>0</v>
      </c>
      <c r="O101" s="4">
        <v>2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113</v>
      </c>
      <c r="U101" s="4">
        <v>73</v>
      </c>
      <c r="V101" s="62">
        <f t="shared" ref="V101:V132" si="4">SUM(T101+U101)</f>
        <v>186</v>
      </c>
    </row>
    <row r="102" spans="1:22" x14ac:dyDescent="0.2">
      <c r="A102" s="11">
        <v>40396</v>
      </c>
      <c r="B102">
        <v>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26</v>
      </c>
      <c r="J102">
        <v>0</v>
      </c>
      <c r="K102">
        <v>0</v>
      </c>
      <c r="L102">
        <v>0</v>
      </c>
      <c r="M102">
        <v>3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62">
        <f t="shared" si="2"/>
        <v>66</v>
      </c>
      <c r="U102" s="4">
        <v>46</v>
      </c>
      <c r="V102" s="62">
        <f t="shared" si="4"/>
        <v>112</v>
      </c>
    </row>
    <row r="103" spans="1:22" x14ac:dyDescent="0.2">
      <c r="A103" s="11">
        <v>40397</v>
      </c>
      <c r="B103">
        <v>54.3</v>
      </c>
      <c r="C103">
        <v>3.66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31.3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 s="62">
        <f t="shared" si="2"/>
        <v>90.259999999999991</v>
      </c>
      <c r="U103" s="4">
        <v>19.3</v>
      </c>
      <c r="V103" s="62">
        <f t="shared" si="4"/>
        <v>109.55999999999999</v>
      </c>
    </row>
    <row r="104" spans="1:22" x14ac:dyDescent="0.2">
      <c r="A104" s="11">
        <v>40398</v>
      </c>
      <c r="B104">
        <v>54.3</v>
      </c>
      <c r="C104">
        <v>3.66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31.3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62">
        <f t="shared" si="2"/>
        <v>90.259999999999991</v>
      </c>
      <c r="U104" s="4">
        <v>19.3</v>
      </c>
      <c r="V104" s="62">
        <f t="shared" si="4"/>
        <v>109.55999999999999</v>
      </c>
    </row>
    <row r="105" spans="1:22" x14ac:dyDescent="0.2">
      <c r="A105" s="11">
        <v>40399</v>
      </c>
      <c r="B105">
        <v>54.3</v>
      </c>
      <c r="C105">
        <v>3.66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31.3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s="62">
        <f t="shared" si="2"/>
        <v>90.259999999999991</v>
      </c>
      <c r="U105" s="4">
        <v>19.3</v>
      </c>
      <c r="V105" s="62">
        <f t="shared" si="4"/>
        <v>109.55999999999999</v>
      </c>
    </row>
    <row r="106" spans="1:22" x14ac:dyDescent="0.2">
      <c r="A106" s="11">
        <v>40400</v>
      </c>
      <c r="B106">
        <v>77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81</v>
      </c>
      <c r="U106" s="4">
        <v>41</v>
      </c>
      <c r="V106" s="62">
        <f>SUM(T106+U106)</f>
        <v>122</v>
      </c>
    </row>
    <row r="107" spans="1:22" x14ac:dyDescent="0.2">
      <c r="A107" s="11">
        <v>40401</v>
      </c>
      <c r="B107">
        <v>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84</v>
      </c>
      <c r="U107" s="4">
        <v>12</v>
      </c>
      <c r="V107" s="62">
        <f>SUM(T107+U107)</f>
        <v>96</v>
      </c>
    </row>
    <row r="108" spans="1:22" x14ac:dyDescent="0.2">
      <c r="A108" s="11">
        <v>40402</v>
      </c>
      <c r="B108">
        <v>94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15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2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2"/>
        <v>111</v>
      </c>
      <c r="U108" s="4">
        <v>24</v>
      </c>
      <c r="V108" s="62">
        <f t="shared" si="4"/>
        <v>135</v>
      </c>
    </row>
    <row r="109" spans="1:22" x14ac:dyDescent="0.2">
      <c r="A109" s="11">
        <v>40403</v>
      </c>
      <c r="B109">
        <v>19</v>
      </c>
      <c r="C109">
        <v>0</v>
      </c>
      <c r="D109">
        <v>0</v>
      </c>
      <c r="E109">
        <v>1</v>
      </c>
      <c r="F109">
        <v>0</v>
      </c>
      <c r="G109">
        <v>0</v>
      </c>
      <c r="H109" s="1">
        <v>0</v>
      </c>
      <c r="I109" s="4">
        <v>4</v>
      </c>
      <c r="J109" s="4">
        <v>0</v>
      </c>
      <c r="K109" s="4">
        <v>0</v>
      </c>
      <c r="L109" s="4">
        <v>0</v>
      </c>
      <c r="M109" s="4">
        <v>0</v>
      </c>
      <c r="N109" s="1">
        <v>0</v>
      </c>
      <c r="O109" s="4">
        <v>0</v>
      </c>
      <c r="P109" s="4">
        <v>0</v>
      </c>
      <c r="Q109" s="1">
        <v>0</v>
      </c>
      <c r="R109" s="4">
        <v>0</v>
      </c>
      <c r="S109" s="1">
        <v>0</v>
      </c>
      <c r="T109" s="62">
        <f t="shared" si="2"/>
        <v>24</v>
      </c>
      <c r="U109" s="4">
        <v>2</v>
      </c>
      <c r="V109" s="62">
        <f t="shared" si="4"/>
        <v>26</v>
      </c>
    </row>
    <row r="110" spans="1:22" x14ac:dyDescent="0.2">
      <c r="A110" s="11">
        <v>40404</v>
      </c>
      <c r="B110">
        <v>88.75</v>
      </c>
      <c r="C110">
        <v>0.25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35.75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5.75</v>
      </c>
      <c r="P110">
        <v>0</v>
      </c>
      <c r="Q110">
        <v>0</v>
      </c>
      <c r="R110">
        <v>0</v>
      </c>
      <c r="S110">
        <v>0</v>
      </c>
      <c r="T110" s="62">
        <f t="shared" si="2"/>
        <v>130.5</v>
      </c>
      <c r="U110" s="4">
        <v>9.25</v>
      </c>
      <c r="V110" s="62">
        <f t="shared" si="4"/>
        <v>139.75</v>
      </c>
    </row>
    <row r="111" spans="1:22" x14ac:dyDescent="0.2">
      <c r="A111" s="11">
        <v>40405</v>
      </c>
      <c r="B111">
        <v>88.75</v>
      </c>
      <c r="C111">
        <v>0.25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35.75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5.75</v>
      </c>
      <c r="P111">
        <v>0</v>
      </c>
      <c r="Q111">
        <v>0</v>
      </c>
      <c r="R111">
        <v>0</v>
      </c>
      <c r="S111">
        <v>0</v>
      </c>
      <c r="T111" s="62">
        <f t="shared" si="2"/>
        <v>130.5</v>
      </c>
      <c r="U111" s="4">
        <v>9.25</v>
      </c>
      <c r="V111" s="62">
        <f t="shared" si="4"/>
        <v>139.75</v>
      </c>
    </row>
    <row r="112" spans="1:22" x14ac:dyDescent="0.2">
      <c r="A112" s="11">
        <v>40406</v>
      </c>
      <c r="B112">
        <v>88.75</v>
      </c>
      <c r="C112">
        <v>0.25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35.75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5.75</v>
      </c>
      <c r="P112">
        <v>0</v>
      </c>
      <c r="Q112">
        <v>0</v>
      </c>
      <c r="R112">
        <v>0</v>
      </c>
      <c r="S112">
        <v>0</v>
      </c>
      <c r="T112" s="62">
        <f t="shared" si="2"/>
        <v>130.5</v>
      </c>
      <c r="U112" s="4">
        <v>9.25</v>
      </c>
      <c r="V112" s="62">
        <f t="shared" si="4"/>
        <v>139.75</v>
      </c>
    </row>
    <row r="113" spans="1:22" x14ac:dyDescent="0.2">
      <c r="A113" s="11">
        <v>40407</v>
      </c>
      <c r="B113">
        <v>88.75</v>
      </c>
      <c r="C113">
        <v>0.25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35.75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5.75</v>
      </c>
      <c r="P113">
        <v>0</v>
      </c>
      <c r="Q113">
        <v>0</v>
      </c>
      <c r="R113">
        <v>0</v>
      </c>
      <c r="S113">
        <v>0</v>
      </c>
      <c r="T113" s="62">
        <f t="shared" si="2"/>
        <v>130.5</v>
      </c>
      <c r="U113" s="4">
        <v>9.25</v>
      </c>
      <c r="V113" s="62">
        <f t="shared" si="4"/>
        <v>139.75</v>
      </c>
    </row>
    <row r="114" spans="1:22" x14ac:dyDescent="0.2">
      <c r="A114" s="11">
        <v>40408</v>
      </c>
      <c r="B114">
        <v>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31</v>
      </c>
      <c r="P114">
        <v>0</v>
      </c>
      <c r="Q114">
        <v>0</v>
      </c>
      <c r="R114">
        <v>0</v>
      </c>
      <c r="S114">
        <v>0</v>
      </c>
      <c r="T114" s="62">
        <f t="shared" si="2"/>
        <v>80</v>
      </c>
      <c r="U114" s="4">
        <v>20</v>
      </c>
      <c r="V114" s="62">
        <f t="shared" si="4"/>
        <v>100</v>
      </c>
    </row>
    <row r="115" spans="1:22" x14ac:dyDescent="0.2">
      <c r="A115" s="11">
        <v>40409</v>
      </c>
      <c r="B115">
        <v>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85</v>
      </c>
      <c r="P115">
        <v>0</v>
      </c>
      <c r="Q115">
        <v>0</v>
      </c>
      <c r="R115">
        <v>0</v>
      </c>
      <c r="S115">
        <v>0</v>
      </c>
      <c r="T115" s="62">
        <f t="shared" si="2"/>
        <v>111</v>
      </c>
      <c r="U115" s="4">
        <v>6</v>
      </c>
      <c r="V115" s="62">
        <f t="shared" si="4"/>
        <v>117</v>
      </c>
    </row>
    <row r="116" spans="1:22" x14ac:dyDescent="0.2">
      <c r="A116" s="11">
        <v>40410</v>
      </c>
      <c r="B116">
        <v>53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13</v>
      </c>
      <c r="J116">
        <v>0</v>
      </c>
      <c r="K116">
        <v>0</v>
      </c>
      <c r="L116">
        <v>2</v>
      </c>
      <c r="M116">
        <v>0</v>
      </c>
      <c r="N116">
        <v>0</v>
      </c>
      <c r="O116">
        <v>19</v>
      </c>
      <c r="P116">
        <v>0</v>
      </c>
      <c r="Q116">
        <v>0</v>
      </c>
      <c r="R116">
        <v>0</v>
      </c>
      <c r="S116">
        <v>0</v>
      </c>
      <c r="T116" s="62">
        <f t="shared" si="2"/>
        <v>88</v>
      </c>
      <c r="U116" s="4">
        <v>4</v>
      </c>
      <c r="V116" s="62">
        <f t="shared" si="4"/>
        <v>92</v>
      </c>
    </row>
    <row r="117" spans="1:22" x14ac:dyDescent="0.2">
      <c r="A117" s="11">
        <v>40411</v>
      </c>
      <c r="B117">
        <v>24</v>
      </c>
      <c r="C117">
        <v>3</v>
      </c>
      <c r="D117">
        <v>0</v>
      </c>
      <c r="E117">
        <v>0</v>
      </c>
      <c r="F117">
        <v>0</v>
      </c>
      <c r="G117">
        <v>0</v>
      </c>
      <c r="H117" s="1">
        <v>0</v>
      </c>
      <c r="I117">
        <v>19.3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2.33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2"/>
        <v>48.629999999999995</v>
      </c>
      <c r="U117" s="4">
        <v>17.329999999999998</v>
      </c>
      <c r="V117" s="62">
        <f t="shared" si="4"/>
        <v>65.959999999999994</v>
      </c>
    </row>
    <row r="118" spans="1:22" x14ac:dyDescent="0.2">
      <c r="A118" s="11">
        <v>40412</v>
      </c>
      <c r="B118">
        <v>24</v>
      </c>
      <c r="C118">
        <v>3</v>
      </c>
      <c r="D118">
        <v>0</v>
      </c>
      <c r="E118">
        <v>0</v>
      </c>
      <c r="F118">
        <v>0</v>
      </c>
      <c r="G118">
        <v>0</v>
      </c>
      <c r="H118" s="1">
        <v>0</v>
      </c>
      <c r="I118">
        <v>19.3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2.33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48.629999999999995</v>
      </c>
      <c r="U118" s="4">
        <v>17.329999999999998</v>
      </c>
      <c r="V118" s="62">
        <f t="shared" si="4"/>
        <v>65.959999999999994</v>
      </c>
    </row>
    <row r="119" spans="1:22" x14ac:dyDescent="0.2">
      <c r="A119" s="11">
        <v>40413</v>
      </c>
      <c r="B119">
        <v>24</v>
      </c>
      <c r="C119">
        <v>3</v>
      </c>
      <c r="D119">
        <v>0</v>
      </c>
      <c r="E119">
        <v>0</v>
      </c>
      <c r="F119">
        <v>0</v>
      </c>
      <c r="G119">
        <v>0</v>
      </c>
      <c r="H119" s="1">
        <v>0</v>
      </c>
      <c r="I119">
        <v>19.3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2.33</v>
      </c>
      <c r="P119" s="4">
        <v>0</v>
      </c>
      <c r="Q119" s="1">
        <v>0</v>
      </c>
      <c r="R119" s="4">
        <v>0</v>
      </c>
      <c r="S119" s="1">
        <v>0</v>
      </c>
      <c r="T119" s="62">
        <f>SUM(B119:S119)</f>
        <v>48.629999999999995</v>
      </c>
      <c r="U119" s="4">
        <v>17.329999999999998</v>
      </c>
      <c r="V119" s="62">
        <f>SUM(T119+U119)</f>
        <v>65.959999999999994</v>
      </c>
    </row>
    <row r="120" spans="1:22" x14ac:dyDescent="0.2">
      <c r="A120" s="11">
        <v>40414</v>
      </c>
      <c r="B120">
        <v>197</v>
      </c>
      <c r="C120">
        <v>2</v>
      </c>
      <c r="D120">
        <v>0</v>
      </c>
      <c r="E120">
        <v>0</v>
      </c>
      <c r="F120">
        <v>0</v>
      </c>
      <c r="G120">
        <v>0</v>
      </c>
      <c r="H120" s="1">
        <v>0</v>
      </c>
      <c r="I120" s="4">
        <v>18</v>
      </c>
      <c r="J120" s="4">
        <v>0</v>
      </c>
      <c r="K120" s="4">
        <v>0</v>
      </c>
      <c r="L120" s="4">
        <v>0</v>
      </c>
      <c r="M120" s="4">
        <v>0</v>
      </c>
      <c r="N120" s="1">
        <v>0</v>
      </c>
      <c r="O120" s="4">
        <v>10</v>
      </c>
      <c r="P120" s="4">
        <v>0</v>
      </c>
      <c r="Q120" s="1">
        <v>0</v>
      </c>
      <c r="R120" s="4">
        <v>0</v>
      </c>
      <c r="S120" s="1">
        <v>0</v>
      </c>
      <c r="T120" s="62">
        <f>SUM(B120:S120)</f>
        <v>227</v>
      </c>
      <c r="U120" s="4">
        <v>93</v>
      </c>
      <c r="V120" s="62">
        <f>SUM(T120+U120)</f>
        <v>320</v>
      </c>
    </row>
    <row r="121" spans="1:22" x14ac:dyDescent="0.2">
      <c r="A121" s="11">
        <v>40415</v>
      </c>
      <c r="B121">
        <v>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14</v>
      </c>
      <c r="P121">
        <v>0</v>
      </c>
      <c r="Q121">
        <v>0</v>
      </c>
      <c r="R121">
        <v>0</v>
      </c>
      <c r="S121">
        <v>1</v>
      </c>
      <c r="T121" s="62">
        <f t="shared" si="2"/>
        <v>59</v>
      </c>
      <c r="U121" s="4">
        <v>45</v>
      </c>
      <c r="V121" s="62">
        <f t="shared" si="4"/>
        <v>104</v>
      </c>
    </row>
    <row r="122" spans="1:22" x14ac:dyDescent="0.2">
      <c r="A122" s="11">
        <v>40416</v>
      </c>
      <c r="B122">
        <v>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 s="62">
        <f t="shared" si="2"/>
        <v>32</v>
      </c>
      <c r="U122" s="4">
        <v>2</v>
      </c>
      <c r="V122" s="62">
        <f t="shared" si="4"/>
        <v>34</v>
      </c>
    </row>
    <row r="123" spans="1:22" x14ac:dyDescent="0.2">
      <c r="A123" s="11">
        <v>40417</v>
      </c>
      <c r="B123">
        <v>23</v>
      </c>
      <c r="C123">
        <v>1</v>
      </c>
      <c r="D123">
        <v>0</v>
      </c>
      <c r="E123">
        <v>1</v>
      </c>
      <c r="F123">
        <v>0</v>
      </c>
      <c r="G123">
        <v>0</v>
      </c>
      <c r="H123" s="1">
        <v>0</v>
      </c>
      <c r="I123" s="4">
        <v>6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3</v>
      </c>
      <c r="P123" s="4">
        <v>0</v>
      </c>
      <c r="Q123" s="1">
        <v>0</v>
      </c>
      <c r="R123" s="4">
        <v>0</v>
      </c>
      <c r="S123" s="1">
        <v>0</v>
      </c>
      <c r="T123" s="62">
        <f>SUM(B123:S123)</f>
        <v>34</v>
      </c>
      <c r="U123" s="4">
        <v>14</v>
      </c>
      <c r="V123" s="62">
        <f>SUM(T123+U123)</f>
        <v>48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s="62">
        <v>129.30000000000001</v>
      </c>
      <c r="U124" s="4">
        <v>177.3</v>
      </c>
      <c r="V124" s="62">
        <f t="shared" si="4"/>
        <v>306.60000000000002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62">
        <v>129.30000000000001</v>
      </c>
      <c r="U125" s="4">
        <v>177.3</v>
      </c>
      <c r="V125" s="62">
        <f t="shared" si="4"/>
        <v>306.60000000000002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62">
        <v>129.30000000000001</v>
      </c>
      <c r="U126" s="4">
        <v>177.3</v>
      </c>
      <c r="V126" s="62">
        <f>SUM(T126+U126)</f>
        <v>306.60000000000002</v>
      </c>
    </row>
    <row r="127" spans="1:22" x14ac:dyDescent="0.2">
      <c r="A127" s="11">
        <v>40421</v>
      </c>
      <c r="B127">
        <v>76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 s="4">
        <v>3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62">
        <f>SUM(B127:S127)</f>
        <v>80</v>
      </c>
      <c r="U127" s="4">
        <v>23</v>
      </c>
      <c r="V127" s="62">
        <f>SUM(T127+U127)</f>
        <v>103</v>
      </c>
    </row>
    <row r="128" spans="1:22" x14ac:dyDescent="0.2">
      <c r="A128" s="11">
        <v>40422</v>
      </c>
      <c r="B128">
        <v>57</v>
      </c>
      <c r="C128">
        <v>0</v>
      </c>
      <c r="D128">
        <v>0</v>
      </c>
      <c r="E128">
        <v>0</v>
      </c>
      <c r="F128">
        <v>0</v>
      </c>
      <c r="G128">
        <v>0</v>
      </c>
      <c r="H128" s="1">
        <v>0</v>
      </c>
      <c r="I128" s="4">
        <v>25</v>
      </c>
      <c r="J128" s="4">
        <v>0</v>
      </c>
      <c r="K128" s="4">
        <v>0</v>
      </c>
      <c r="L128" s="4">
        <v>0</v>
      </c>
      <c r="M128" s="4">
        <v>0</v>
      </c>
      <c r="N128" s="1">
        <v>0</v>
      </c>
      <c r="O128" s="4">
        <v>12</v>
      </c>
      <c r="P128" s="4">
        <v>0</v>
      </c>
      <c r="Q128" s="1">
        <v>0</v>
      </c>
      <c r="R128" s="4">
        <v>0</v>
      </c>
      <c r="S128" s="1">
        <v>0</v>
      </c>
      <c r="T128" s="62">
        <f>SUM(B128:S128)</f>
        <v>94</v>
      </c>
      <c r="U128" s="4">
        <v>26</v>
      </c>
      <c r="V128" s="62">
        <v>0</v>
      </c>
    </row>
    <row r="129" spans="1:22" x14ac:dyDescent="0.2">
      <c r="A129" s="11">
        <v>40423</v>
      </c>
      <c r="B129"/>
      <c r="I129" s="4"/>
      <c r="J129" s="4"/>
      <c r="K129" s="4"/>
      <c r="L129" s="4"/>
      <c r="M129" s="4"/>
      <c r="N129" s="1"/>
      <c r="O129" s="4"/>
      <c r="P129" s="4"/>
      <c r="Q129" s="4"/>
      <c r="R129" s="4"/>
      <c r="S129" s="4"/>
      <c r="T129" s="62">
        <v>118</v>
      </c>
      <c r="U129" s="4">
        <v>37</v>
      </c>
      <c r="V129" s="62">
        <f t="shared" si="4"/>
        <v>155</v>
      </c>
    </row>
    <row r="130" spans="1:22" x14ac:dyDescent="0.2">
      <c r="A130" s="11">
        <v>40424</v>
      </c>
      <c r="B130"/>
      <c r="H130" s="1"/>
      <c r="I130" s="4"/>
      <c r="J130" s="4"/>
      <c r="K130" s="4"/>
      <c r="L130" s="4"/>
      <c r="M130" s="4"/>
      <c r="N130" s="1"/>
      <c r="O130" s="4"/>
      <c r="P130" s="4"/>
      <c r="Q130" s="1"/>
      <c r="R130" s="4"/>
      <c r="S130" s="1"/>
      <c r="T130" s="62">
        <v>22</v>
      </c>
      <c r="U130" s="4">
        <v>5</v>
      </c>
      <c r="V130" s="62">
        <f t="shared" si="4"/>
        <v>27</v>
      </c>
    </row>
    <row r="131" spans="1:22" x14ac:dyDescent="0.2">
      <c r="A131" s="11">
        <v>40425</v>
      </c>
      <c r="B131">
        <v>11.75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0.75</v>
      </c>
      <c r="P131">
        <v>0</v>
      </c>
      <c r="Q131">
        <v>0</v>
      </c>
      <c r="R131">
        <v>0</v>
      </c>
      <c r="S131">
        <v>0</v>
      </c>
      <c r="T131" s="62">
        <f t="shared" si="2"/>
        <v>12.5</v>
      </c>
      <c r="U131" s="4">
        <v>6.25</v>
      </c>
      <c r="V131" s="62">
        <v>0</v>
      </c>
    </row>
    <row r="132" spans="1:22" x14ac:dyDescent="0.2">
      <c r="A132" s="11">
        <v>40426</v>
      </c>
      <c r="B132">
        <v>11.75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0.75</v>
      </c>
      <c r="P132">
        <v>0</v>
      </c>
      <c r="Q132">
        <v>0</v>
      </c>
      <c r="R132">
        <v>0</v>
      </c>
      <c r="S132">
        <v>0</v>
      </c>
      <c r="T132" s="62">
        <f t="shared" si="2"/>
        <v>12.5</v>
      </c>
      <c r="U132" s="4">
        <v>6.25</v>
      </c>
      <c r="V132" s="62">
        <f t="shared" si="4"/>
        <v>18.75</v>
      </c>
    </row>
    <row r="133" spans="1:22" x14ac:dyDescent="0.2">
      <c r="A133" s="11">
        <v>40427</v>
      </c>
      <c r="B133">
        <v>11.75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0.75</v>
      </c>
      <c r="P133">
        <v>0</v>
      </c>
      <c r="Q133">
        <v>0</v>
      </c>
      <c r="R133">
        <v>0</v>
      </c>
      <c r="S133">
        <v>0</v>
      </c>
      <c r="T133" s="62">
        <f t="shared" ref="T133:T143" si="5">SUM(B133:S133)</f>
        <v>12.5</v>
      </c>
      <c r="U133" s="4">
        <v>6.25</v>
      </c>
      <c r="V133" s="62">
        <f t="shared" ref="V133:V138" si="6">SUM(T133+U133)</f>
        <v>18.75</v>
      </c>
    </row>
    <row r="134" spans="1:22" x14ac:dyDescent="0.2">
      <c r="A134" s="11">
        <v>40428</v>
      </c>
      <c r="B134">
        <v>11.75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0.75</v>
      </c>
      <c r="P134">
        <v>0</v>
      </c>
      <c r="Q134">
        <v>0</v>
      </c>
      <c r="R134">
        <v>0</v>
      </c>
      <c r="S134">
        <v>0</v>
      </c>
      <c r="T134" s="62">
        <f t="shared" si="5"/>
        <v>12.5</v>
      </c>
      <c r="U134" s="4">
        <v>6.25</v>
      </c>
      <c r="V134" s="62">
        <f t="shared" si="6"/>
        <v>18.75</v>
      </c>
    </row>
    <row r="135" spans="1:22" x14ac:dyDescent="0.2">
      <c r="A135" s="11">
        <v>40429</v>
      </c>
      <c r="B135">
        <v>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0</v>
      </c>
      <c r="T135" s="62">
        <f t="shared" si="5"/>
        <v>14</v>
      </c>
      <c r="U135" s="4">
        <v>3</v>
      </c>
      <c r="V135" s="62">
        <f t="shared" si="6"/>
        <v>17</v>
      </c>
    </row>
    <row r="136" spans="1:22" x14ac:dyDescent="0.2">
      <c r="A136" s="11">
        <v>40430</v>
      </c>
      <c r="B136">
        <v>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</v>
      </c>
      <c r="P136">
        <v>0</v>
      </c>
      <c r="Q136">
        <v>0</v>
      </c>
      <c r="R136">
        <v>0</v>
      </c>
      <c r="S136">
        <v>0</v>
      </c>
      <c r="T136" s="62">
        <f t="shared" si="5"/>
        <v>53</v>
      </c>
      <c r="U136" s="4">
        <v>5</v>
      </c>
      <c r="V136" s="62">
        <f t="shared" si="6"/>
        <v>58</v>
      </c>
    </row>
    <row r="137" spans="1:22" x14ac:dyDescent="0.2">
      <c r="A137" s="11">
        <v>40431</v>
      </c>
      <c r="B137">
        <v>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si="5"/>
        <v>8</v>
      </c>
      <c r="U137" s="4">
        <v>4</v>
      </c>
      <c r="V137" s="62">
        <f t="shared" si="6"/>
        <v>12</v>
      </c>
    </row>
    <row r="138" spans="1:22" x14ac:dyDescent="0.2">
      <c r="A138" s="11">
        <v>40432</v>
      </c>
      <c r="B138">
        <v>90.66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1.66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</v>
      </c>
      <c r="P138">
        <v>0</v>
      </c>
      <c r="Q138">
        <v>0</v>
      </c>
      <c r="R138">
        <v>0</v>
      </c>
      <c r="S138">
        <v>0</v>
      </c>
      <c r="T138" s="62">
        <f t="shared" si="5"/>
        <v>104.32</v>
      </c>
      <c r="U138" s="4">
        <v>21.33</v>
      </c>
      <c r="V138" s="62">
        <f t="shared" si="6"/>
        <v>125.64999999999999</v>
      </c>
    </row>
    <row r="139" spans="1:22" x14ac:dyDescent="0.2">
      <c r="A139" s="11">
        <v>40433</v>
      </c>
      <c r="B139">
        <v>90.66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1.66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12</v>
      </c>
      <c r="P139">
        <v>0</v>
      </c>
      <c r="Q139">
        <v>0</v>
      </c>
      <c r="R139">
        <v>0</v>
      </c>
      <c r="S139">
        <v>0</v>
      </c>
      <c r="T139" s="62">
        <f t="shared" si="5"/>
        <v>104.32</v>
      </c>
      <c r="U139" s="4">
        <v>21.33</v>
      </c>
      <c r="V139" s="62">
        <v>0</v>
      </c>
    </row>
    <row r="140" spans="1:22" x14ac:dyDescent="0.2">
      <c r="A140" s="11">
        <v>40434</v>
      </c>
      <c r="B140">
        <v>90.66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12</v>
      </c>
      <c r="P140">
        <v>0</v>
      </c>
      <c r="Q140">
        <v>0</v>
      </c>
      <c r="R140">
        <v>0</v>
      </c>
      <c r="S140">
        <v>0</v>
      </c>
      <c r="T140" s="62">
        <f t="shared" si="5"/>
        <v>104.32</v>
      </c>
      <c r="U140" s="4">
        <v>21.33</v>
      </c>
      <c r="V140" s="62">
        <v>0</v>
      </c>
    </row>
    <row r="141" spans="1:22" x14ac:dyDescent="0.2">
      <c r="A141" s="11">
        <v>40435</v>
      </c>
      <c r="B141">
        <v>56</v>
      </c>
      <c r="C141">
        <v>0</v>
      </c>
      <c r="D141">
        <v>0</v>
      </c>
      <c r="E141">
        <v>0</v>
      </c>
      <c r="F141">
        <v>0</v>
      </c>
      <c r="G141">
        <v>0</v>
      </c>
      <c r="H141" s="12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12">
        <v>0</v>
      </c>
      <c r="O141" s="4">
        <v>19</v>
      </c>
      <c r="P141" s="4">
        <v>0</v>
      </c>
      <c r="Q141" s="12">
        <v>0</v>
      </c>
      <c r="R141" s="4">
        <v>0</v>
      </c>
      <c r="S141" s="12">
        <v>0</v>
      </c>
      <c r="T141" s="62">
        <f t="shared" si="5"/>
        <v>75</v>
      </c>
      <c r="U141" s="4">
        <v>20</v>
      </c>
      <c r="V141" s="62">
        <v>0</v>
      </c>
    </row>
    <row r="142" spans="1:22" x14ac:dyDescent="0.2">
      <c r="A142" s="11">
        <v>40436</v>
      </c>
      <c r="B142">
        <v>21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</v>
      </c>
      <c r="P142">
        <v>0</v>
      </c>
      <c r="Q142">
        <v>0</v>
      </c>
      <c r="R142">
        <v>0</v>
      </c>
      <c r="S142">
        <v>0</v>
      </c>
      <c r="T142" s="62">
        <f t="shared" si="5"/>
        <v>26</v>
      </c>
      <c r="U142" s="4">
        <v>8</v>
      </c>
      <c r="V142" s="62">
        <v>0</v>
      </c>
    </row>
    <row r="143" spans="1:22" x14ac:dyDescent="0.2">
      <c r="A143" s="11">
        <v>40437</v>
      </c>
      <c r="B143" s="67">
        <v>4</v>
      </c>
      <c r="C143" s="67">
        <v>0</v>
      </c>
      <c r="D143" s="67">
        <v>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0</v>
      </c>
      <c r="M143" s="67">
        <v>0</v>
      </c>
      <c r="N143" s="67">
        <v>0</v>
      </c>
      <c r="O143" s="67">
        <v>2</v>
      </c>
      <c r="P143" s="67">
        <v>0</v>
      </c>
      <c r="Q143" s="67">
        <v>0</v>
      </c>
      <c r="R143" s="67">
        <v>0</v>
      </c>
      <c r="S143" s="67">
        <v>0</v>
      </c>
      <c r="T143" s="62">
        <f t="shared" si="5"/>
        <v>6</v>
      </c>
      <c r="U143" s="14">
        <v>1</v>
      </c>
      <c r="V143" s="62">
        <v>0</v>
      </c>
    </row>
    <row r="144" spans="1:22" x14ac:dyDescent="0.2">
      <c r="A144" s="11">
        <v>40438</v>
      </c>
      <c r="B144"/>
      <c r="H144" s="12"/>
      <c r="I144" s="4"/>
      <c r="J144" s="4"/>
      <c r="K144" s="4"/>
      <c r="L144" s="4"/>
      <c r="M144" s="4"/>
      <c r="N144" s="12"/>
      <c r="O144" s="4"/>
      <c r="P144" s="4"/>
      <c r="Q144" s="12"/>
      <c r="R144" s="4"/>
      <c r="S144" s="12"/>
      <c r="T144" s="62">
        <v>0</v>
      </c>
      <c r="U144" s="4"/>
      <c r="V144" s="62">
        <v>0</v>
      </c>
    </row>
    <row r="145" spans="1:22" x14ac:dyDescent="0.2">
      <c r="A145" s="11">
        <v>40439</v>
      </c>
      <c r="B145"/>
      <c r="H145" s="12"/>
      <c r="I145" s="4"/>
      <c r="J145" s="4"/>
      <c r="K145" s="4"/>
      <c r="L145" s="4"/>
      <c r="M145" s="4"/>
      <c r="N145" s="12"/>
      <c r="O145" s="4"/>
      <c r="P145" s="4"/>
      <c r="Q145" s="12"/>
      <c r="R145" s="4"/>
      <c r="S145" s="12"/>
      <c r="T145" s="62">
        <v>0</v>
      </c>
      <c r="U145" s="4"/>
      <c r="V145" s="62">
        <v>0</v>
      </c>
    </row>
    <row r="146" spans="1:22" x14ac:dyDescent="0.2">
      <c r="A146" s="11">
        <v>40440</v>
      </c>
      <c r="B146"/>
      <c r="H146" s="12"/>
      <c r="I146" s="4"/>
      <c r="J146" s="4"/>
      <c r="K146" s="4"/>
      <c r="L146" s="4"/>
      <c r="M146" s="4"/>
      <c r="N146" s="12"/>
      <c r="O146" s="4"/>
      <c r="P146" s="4"/>
      <c r="Q146" s="12"/>
      <c r="R146" s="4"/>
      <c r="S146" s="12"/>
      <c r="T146" s="62">
        <v>0</v>
      </c>
      <c r="U146" s="4"/>
      <c r="V146" s="62">
        <v>0</v>
      </c>
    </row>
    <row r="147" spans="1:22" x14ac:dyDescent="0.2">
      <c r="A147" s="11">
        <v>40441</v>
      </c>
      <c r="B147"/>
      <c r="H147" s="12"/>
      <c r="I147" s="4"/>
      <c r="J147" s="4"/>
      <c r="K147" s="4"/>
      <c r="L147" s="4"/>
      <c r="M147" s="4"/>
      <c r="N147" s="12"/>
      <c r="O147" s="4"/>
      <c r="P147" s="4"/>
      <c r="Q147" s="12"/>
      <c r="R147" s="4"/>
      <c r="S147" s="12"/>
      <c r="T147" s="62">
        <v>0</v>
      </c>
      <c r="U147" s="4"/>
      <c r="V147" s="62">
        <v>0</v>
      </c>
    </row>
    <row r="148" spans="1:22" x14ac:dyDescent="0.2">
      <c r="A148" s="11">
        <v>40442</v>
      </c>
      <c r="B148"/>
      <c r="H148" s="12"/>
      <c r="I148" s="4"/>
      <c r="J148" s="4"/>
      <c r="K148" s="4"/>
      <c r="L148" s="4"/>
      <c r="M148" s="4"/>
      <c r="N148" s="12"/>
      <c r="O148" s="4"/>
      <c r="P148" s="4"/>
      <c r="Q148" s="12"/>
      <c r="R148" s="4"/>
      <c r="S148" s="12"/>
      <c r="T148" s="62">
        <v>0</v>
      </c>
      <c r="U148" s="4"/>
      <c r="V148" s="62">
        <v>0</v>
      </c>
    </row>
    <row r="149" spans="1:22" x14ac:dyDescent="0.2">
      <c r="A149" s="11">
        <v>40443</v>
      </c>
      <c r="B149"/>
      <c r="H149" s="12"/>
      <c r="I149" s="4"/>
      <c r="J149" s="4"/>
      <c r="K149" s="4"/>
      <c r="L149" s="4"/>
      <c r="M149" s="4"/>
      <c r="N149" s="12"/>
      <c r="O149" s="4"/>
      <c r="P149" s="4"/>
      <c r="Q149" s="12"/>
      <c r="R149" s="4"/>
      <c r="S149" s="12"/>
      <c r="T149" s="62">
        <v>0</v>
      </c>
      <c r="U149" s="4"/>
      <c r="V149" s="62">
        <v>0</v>
      </c>
    </row>
    <row r="150" spans="1:22" x14ac:dyDescent="0.2">
      <c r="A150" s="11">
        <v>40444</v>
      </c>
      <c r="B150"/>
      <c r="H150" s="12"/>
      <c r="I150" s="4"/>
      <c r="J150" s="4"/>
      <c r="K150" s="4"/>
      <c r="L150" s="4"/>
      <c r="M150" s="4"/>
      <c r="N150" s="12"/>
      <c r="O150" s="4"/>
      <c r="P150" s="4"/>
      <c r="Q150" s="12"/>
      <c r="R150" s="4"/>
      <c r="S150" s="12"/>
      <c r="T150" s="62">
        <v>0</v>
      </c>
      <c r="U150" s="4"/>
      <c r="V150" s="62">
        <v>0</v>
      </c>
    </row>
    <row r="151" spans="1:22" x14ac:dyDescent="0.2">
      <c r="A151" s="11">
        <v>40445</v>
      </c>
      <c r="B151"/>
      <c r="H151" s="12"/>
      <c r="I151" s="4"/>
      <c r="J151" s="4"/>
      <c r="K151" s="4"/>
      <c r="L151" s="4"/>
      <c r="M151" s="4"/>
      <c r="N151" s="12"/>
      <c r="O151" s="4"/>
      <c r="P151" s="4"/>
      <c r="Q151" s="12"/>
      <c r="R151" s="4"/>
      <c r="S151" s="12"/>
      <c r="T151" s="62">
        <v>0</v>
      </c>
      <c r="U151" s="4"/>
      <c r="V151" s="62">
        <v>0</v>
      </c>
    </row>
    <row r="152" spans="1:22" x14ac:dyDescent="0.2">
      <c r="A152" s="11">
        <v>40446</v>
      </c>
      <c r="B152"/>
      <c r="H152" s="12"/>
      <c r="I152" s="4"/>
      <c r="J152" s="4"/>
      <c r="K152" s="4"/>
      <c r="L152" s="4"/>
      <c r="M152" s="4"/>
      <c r="N152" s="12"/>
      <c r="O152" s="4"/>
      <c r="P152" s="4"/>
      <c r="Q152" s="12"/>
      <c r="R152" s="4"/>
      <c r="S152" s="12"/>
      <c r="T152" s="62">
        <v>0</v>
      </c>
      <c r="U152" s="4"/>
      <c r="V152" s="62"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>
        <v>0</v>
      </c>
      <c r="V153"/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  <c r="V154"/>
    </row>
    <row r="155" spans="1:22" x14ac:dyDescent="0.2">
      <c r="A155" t="s">
        <v>66</v>
      </c>
      <c r="B155">
        <f>SUM(B9:B132)</f>
        <v>4924.8599999999997</v>
      </c>
      <c r="C155">
        <f t="shared" ref="C155:U155" si="7">SUM(C9:C132)</f>
        <v>70.949999999999989</v>
      </c>
      <c r="D155">
        <f t="shared" si="7"/>
        <v>0</v>
      </c>
      <c r="E155">
        <f t="shared" si="7"/>
        <v>11.99</v>
      </c>
      <c r="F155">
        <f t="shared" si="7"/>
        <v>9</v>
      </c>
      <c r="G155">
        <f t="shared" si="7"/>
        <v>1</v>
      </c>
      <c r="H155">
        <f t="shared" si="7"/>
        <v>0</v>
      </c>
      <c r="I155">
        <f t="shared" si="7"/>
        <v>819.78</v>
      </c>
      <c r="J155">
        <f t="shared" si="7"/>
        <v>12</v>
      </c>
      <c r="K155">
        <f t="shared" si="7"/>
        <v>0</v>
      </c>
      <c r="L155">
        <f t="shared" si="7"/>
        <v>68.729999999999961</v>
      </c>
      <c r="M155">
        <f t="shared" si="7"/>
        <v>22.979999999999997</v>
      </c>
      <c r="N155">
        <f t="shared" si="7"/>
        <v>0</v>
      </c>
      <c r="O155">
        <f t="shared" si="7"/>
        <v>579.47000000000014</v>
      </c>
      <c r="P155">
        <f t="shared" si="7"/>
        <v>0</v>
      </c>
      <c r="Q155">
        <f t="shared" si="7"/>
        <v>0</v>
      </c>
      <c r="R155">
        <f t="shared" si="7"/>
        <v>7.98</v>
      </c>
      <c r="S155">
        <f t="shared" si="7"/>
        <v>1</v>
      </c>
      <c r="T155">
        <f t="shared" si="7"/>
        <v>7055.6400000000031</v>
      </c>
      <c r="U155">
        <f t="shared" si="7"/>
        <v>2391.88</v>
      </c>
      <c r="V155">
        <f>SUM(T155:U155)</f>
        <v>9447.5200000000041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  <c r="V156"/>
    </row>
    <row r="157" spans="1:22" x14ac:dyDescent="0.2">
      <c r="B157"/>
      <c r="H157" s="1"/>
      <c r="I157"/>
      <c r="N157" s="1"/>
      <c r="O157"/>
      <c r="Q157" s="1"/>
      <c r="R157"/>
      <c r="S157" s="1"/>
      <c r="T157"/>
      <c r="V157"/>
    </row>
    <row r="158" spans="1:22" x14ac:dyDescent="0.2">
      <c r="B158"/>
      <c r="H158" s="1"/>
      <c r="I158"/>
      <c r="N158" s="1"/>
      <c r="O158"/>
      <c r="Q158" s="1"/>
      <c r="R158"/>
      <c r="S158" s="1"/>
      <c r="T158"/>
      <c r="V158"/>
    </row>
    <row r="159" spans="1:22" x14ac:dyDescent="0.2">
      <c r="B159"/>
      <c r="H159" s="1"/>
      <c r="I159"/>
      <c r="N159" s="1"/>
      <c r="O159"/>
      <c r="Q159" s="1"/>
      <c r="R159"/>
      <c r="S159" s="1"/>
      <c r="T159"/>
      <c r="V159"/>
    </row>
    <row r="160" spans="1:22" x14ac:dyDescent="0.2">
      <c r="B160"/>
      <c r="H160" s="1"/>
      <c r="I160"/>
      <c r="N160" s="1"/>
      <c r="O160"/>
      <c r="Q160" s="1"/>
      <c r="R160"/>
      <c r="S160" s="1"/>
      <c r="T160"/>
      <c r="V160"/>
    </row>
    <row r="161" spans="2:22" x14ac:dyDescent="0.2">
      <c r="B161"/>
      <c r="H161" s="1"/>
      <c r="I161"/>
      <c r="N161" s="1"/>
      <c r="O161"/>
      <c r="Q161" s="1"/>
      <c r="R161"/>
      <c r="S161" s="1"/>
      <c r="T161"/>
      <c r="V161"/>
    </row>
    <row r="162" spans="2:22" x14ac:dyDescent="0.2">
      <c r="B162"/>
      <c r="H162" s="1"/>
      <c r="I162"/>
      <c r="N162" s="1"/>
      <c r="O162"/>
      <c r="Q162" s="1"/>
      <c r="R162"/>
      <c r="S162" s="1"/>
      <c r="T162"/>
      <c r="V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18999.44000000001</v>
      </c>
    </row>
  </sheetData>
  <mergeCells count="18">
    <mergeCell ref="A1:C1"/>
    <mergeCell ref="A2:C2"/>
    <mergeCell ref="A3:C3"/>
    <mergeCell ref="A4:D4"/>
    <mergeCell ref="A5:C5"/>
    <mergeCell ref="D3:H3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V165"/>
  <sheetViews>
    <sheetView zoomScale="70" zoomScaleNormal="70" workbookViewId="0">
      <pane xSplit="21" ySplit="8" topLeftCell="V105" activePane="bottomRight" state="frozen"/>
      <selection activeCell="I88" sqref="I88"/>
      <selection pane="topRight" activeCell="I88" sqref="I88"/>
      <selection pane="bottomLeft" activeCell="I88" sqref="I88"/>
      <selection pane="bottomRight" activeCell="U143" sqref="U143"/>
    </sheetView>
  </sheetViews>
  <sheetFormatPr defaultRowHeight="12.75" x14ac:dyDescent="0.2"/>
  <cols>
    <col min="2" max="2" width="9.140625" style="3"/>
    <col min="5" max="5" width="11.140625" customWidth="1"/>
    <col min="6" max="6" width="9.5703125" bestFit="1" customWidth="1"/>
    <col min="8" max="8" width="10.28515625" bestFit="1" customWidth="1"/>
    <col min="9" max="9" width="9.140625" style="3"/>
    <col min="14" max="14" width="10.28515625" bestFit="1" customWidth="1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72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73</v>
      </c>
      <c r="B3" s="73"/>
      <c r="C3" s="73"/>
      <c r="E3" s="71" t="s">
        <v>74</v>
      </c>
      <c r="F3" s="71"/>
      <c r="G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75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40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s="4" t="s">
        <v>62</v>
      </c>
      <c r="S8" s="1" t="s">
        <v>63</v>
      </c>
      <c r="T8" s="70"/>
      <c r="U8" s="4" t="s">
        <v>76</v>
      </c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62">
        <f t="shared" ref="T9:T72" si="0">SUM(B9:S9)</f>
        <v>0</v>
      </c>
      <c r="V9" s="62">
        <f>SUM(T9+U9)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N10" s="1"/>
      <c r="O10" s="4"/>
      <c r="P10" s="4"/>
      <c r="Q10" s="1"/>
      <c r="R10" s="4"/>
      <c r="S10" s="1"/>
      <c r="T10" s="62">
        <f t="shared" si="0"/>
        <v>0</v>
      </c>
      <c r="V10" s="62">
        <f t="shared" ref="V10:V73" si="1">SUM(T10+U10)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N11" s="1"/>
      <c r="O11" s="4"/>
      <c r="P11" s="4"/>
      <c r="Q11" s="1"/>
      <c r="R11" s="4"/>
      <c r="S11" s="1"/>
      <c r="T11" s="62">
        <f t="shared" si="0"/>
        <v>0</v>
      </c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N12" s="1"/>
      <c r="O12" s="4"/>
      <c r="P12" s="4"/>
      <c r="Q12" s="1"/>
      <c r="R12" s="4"/>
      <c r="S12" s="1"/>
      <c r="T12" s="62">
        <f t="shared" si="0"/>
        <v>0</v>
      </c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V20" s="62">
        <f t="shared" si="1"/>
        <v>0</v>
      </c>
    </row>
    <row r="21" spans="1:22" ht="12" customHeight="1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0.2</v>
      </c>
      <c r="K24" s="4">
        <v>0</v>
      </c>
      <c r="L24" s="4">
        <v>0</v>
      </c>
      <c r="M24" s="4">
        <v>0</v>
      </c>
      <c r="N24" s="1">
        <v>0</v>
      </c>
      <c r="O24" s="4">
        <v>11</v>
      </c>
      <c r="P24" s="4">
        <v>0</v>
      </c>
      <c r="Q24" s="1">
        <v>0</v>
      </c>
      <c r="R24" s="4">
        <v>0</v>
      </c>
      <c r="S24" s="1">
        <v>0</v>
      </c>
      <c r="T24" s="62">
        <f t="shared" ref="T24:T27" si="2">SUM(B24:S24)</f>
        <v>11.2</v>
      </c>
      <c r="U24" s="4">
        <v>2.8</v>
      </c>
      <c r="V24" s="62">
        <f t="shared" si="1"/>
        <v>14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0.2</v>
      </c>
      <c r="K25" s="4">
        <v>0</v>
      </c>
      <c r="L25" s="4">
        <v>0</v>
      </c>
      <c r="M25" s="4">
        <v>0</v>
      </c>
      <c r="N25" s="1">
        <v>0</v>
      </c>
      <c r="O25" s="4">
        <v>11</v>
      </c>
      <c r="P25" s="4">
        <v>0</v>
      </c>
      <c r="Q25" s="1">
        <v>0</v>
      </c>
      <c r="R25" s="4">
        <v>0</v>
      </c>
      <c r="S25" s="1">
        <v>0</v>
      </c>
      <c r="T25" s="62">
        <f t="shared" si="2"/>
        <v>11.2</v>
      </c>
      <c r="U25" s="4">
        <v>2.8</v>
      </c>
      <c r="V25" s="62">
        <f t="shared" si="1"/>
        <v>14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0.2</v>
      </c>
      <c r="K26" s="4">
        <v>0</v>
      </c>
      <c r="L26" s="4">
        <v>0</v>
      </c>
      <c r="M26" s="4">
        <v>0</v>
      </c>
      <c r="N26" s="1">
        <v>0</v>
      </c>
      <c r="O26" s="4">
        <v>11</v>
      </c>
      <c r="P26" s="4">
        <v>0</v>
      </c>
      <c r="Q26" s="1">
        <v>0</v>
      </c>
      <c r="R26" s="4">
        <v>0</v>
      </c>
      <c r="S26" s="1">
        <v>0</v>
      </c>
      <c r="T26" s="62">
        <f t="shared" si="2"/>
        <v>11.2</v>
      </c>
      <c r="U26" s="4">
        <v>2.8</v>
      </c>
      <c r="V26" s="62">
        <f t="shared" si="1"/>
        <v>14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0.2</v>
      </c>
      <c r="K27" s="4">
        <v>0</v>
      </c>
      <c r="L27" s="4">
        <v>0</v>
      </c>
      <c r="M27" s="4">
        <v>0</v>
      </c>
      <c r="N27" s="1">
        <v>0</v>
      </c>
      <c r="O27" s="4">
        <v>11</v>
      </c>
      <c r="P27" s="4">
        <v>0</v>
      </c>
      <c r="Q27" s="1">
        <v>0</v>
      </c>
      <c r="R27" s="4">
        <v>0</v>
      </c>
      <c r="S27" s="1">
        <v>0</v>
      </c>
      <c r="T27" s="62">
        <f t="shared" si="2"/>
        <v>11.2</v>
      </c>
      <c r="U27" s="4">
        <v>2.8</v>
      </c>
      <c r="V27" s="62">
        <f t="shared" si="1"/>
        <v>14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0.2</v>
      </c>
      <c r="K28" s="4">
        <v>0</v>
      </c>
      <c r="L28" s="4">
        <v>0</v>
      </c>
      <c r="M28" s="4">
        <v>0</v>
      </c>
      <c r="N28" s="1">
        <v>0</v>
      </c>
      <c r="O28" s="4">
        <v>11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11.2</v>
      </c>
      <c r="U28" s="4">
        <v>2.8</v>
      </c>
      <c r="V28" s="62">
        <f>SUM(T28+U28)</f>
        <v>14</v>
      </c>
    </row>
    <row r="29" spans="1:22" x14ac:dyDescent="0.2">
      <c r="A29" s="11">
        <v>40323</v>
      </c>
      <c r="B29">
        <v>4</v>
      </c>
      <c r="C29">
        <v>0</v>
      </c>
      <c r="D29">
        <v>0</v>
      </c>
      <c r="E29">
        <v>1</v>
      </c>
      <c r="F29">
        <v>0</v>
      </c>
      <c r="G29">
        <v>0</v>
      </c>
      <c r="H29" s="1">
        <v>0</v>
      </c>
      <c r="I29" s="4">
        <v>1</v>
      </c>
      <c r="J29" s="4">
        <v>0</v>
      </c>
      <c r="K29" s="4">
        <v>0</v>
      </c>
      <c r="L29" s="4">
        <v>1</v>
      </c>
      <c r="M29" s="4">
        <v>0</v>
      </c>
      <c r="N29" s="1">
        <v>0</v>
      </c>
      <c r="O29" s="4">
        <v>27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34</v>
      </c>
      <c r="U29" s="4">
        <v>4</v>
      </c>
      <c r="V29" s="62">
        <f>SUM(T29+U29)</f>
        <v>38</v>
      </c>
    </row>
    <row r="30" spans="1:22" x14ac:dyDescent="0.2">
      <c r="A30" s="11">
        <v>40324</v>
      </c>
      <c r="B30">
        <v>6</v>
      </c>
      <c r="C30">
        <v>0</v>
      </c>
      <c r="D30">
        <v>0</v>
      </c>
      <c r="E30">
        <v>0</v>
      </c>
      <c r="F30">
        <v>0</v>
      </c>
      <c r="G30">
        <v>1</v>
      </c>
      <c r="H30" s="1">
        <v>0</v>
      </c>
      <c r="I30" s="4">
        <v>1</v>
      </c>
      <c r="J30" s="4">
        <v>0</v>
      </c>
      <c r="K30" s="4">
        <v>0</v>
      </c>
      <c r="L30" s="4">
        <v>2</v>
      </c>
      <c r="M30" s="4">
        <v>0</v>
      </c>
      <c r="N30" s="1">
        <v>0</v>
      </c>
      <c r="O30" s="4">
        <v>17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27</v>
      </c>
      <c r="U30" s="4">
        <v>5</v>
      </c>
      <c r="V30" s="62">
        <f>SUM(T30+U30)</f>
        <v>32</v>
      </c>
    </row>
    <row r="31" spans="1:22" x14ac:dyDescent="0.2">
      <c r="A31" s="11">
        <v>40325</v>
      </c>
      <c r="B31">
        <v>7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5</v>
      </c>
      <c r="M31" s="4">
        <v>0</v>
      </c>
      <c r="N31" s="1">
        <v>0</v>
      </c>
      <c r="O31" s="4">
        <v>10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22</v>
      </c>
      <c r="U31" s="4">
        <v>2</v>
      </c>
      <c r="V31" s="62">
        <f t="shared" si="1"/>
        <v>24</v>
      </c>
    </row>
    <row r="32" spans="1:22" x14ac:dyDescent="0.2">
      <c r="A32" s="11">
        <v>40326</v>
      </c>
      <c r="B32">
        <v>3</v>
      </c>
      <c r="C32">
        <v>0</v>
      </c>
      <c r="D32">
        <v>1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31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35</v>
      </c>
      <c r="U32" s="4">
        <v>31</v>
      </c>
      <c r="V32" s="62">
        <f t="shared" si="1"/>
        <v>66</v>
      </c>
    </row>
    <row r="33" spans="1:22" x14ac:dyDescent="0.2">
      <c r="A33" s="11">
        <v>40327</v>
      </c>
      <c r="B33">
        <v>8.5</v>
      </c>
      <c r="C33">
        <v>0</v>
      </c>
      <c r="D33">
        <v>0</v>
      </c>
      <c r="E33">
        <v>0</v>
      </c>
      <c r="F33">
        <v>0</v>
      </c>
      <c r="G33">
        <v>0</v>
      </c>
      <c r="H33" s="1">
        <v>0</v>
      </c>
      <c r="I33" s="4">
        <v>0</v>
      </c>
      <c r="J33" s="4">
        <v>0</v>
      </c>
      <c r="K33" s="4">
        <v>0</v>
      </c>
      <c r="L33" s="4">
        <v>7.5</v>
      </c>
      <c r="M33" s="4">
        <v>0</v>
      </c>
      <c r="N33" s="1">
        <v>0</v>
      </c>
      <c r="O33" s="4">
        <v>26.5</v>
      </c>
      <c r="P33" s="4">
        <v>0</v>
      </c>
      <c r="Q33" s="1">
        <v>0</v>
      </c>
      <c r="R33" s="4">
        <v>0</v>
      </c>
      <c r="S33" s="12">
        <v>0</v>
      </c>
      <c r="T33" s="62">
        <f t="shared" si="0"/>
        <v>42.5</v>
      </c>
      <c r="U33" s="4">
        <v>8</v>
      </c>
      <c r="V33" s="62">
        <f t="shared" si="1"/>
        <v>50.5</v>
      </c>
    </row>
    <row r="34" spans="1:22" x14ac:dyDescent="0.2">
      <c r="A34" s="11">
        <v>40328</v>
      </c>
      <c r="B34">
        <v>8.5</v>
      </c>
      <c r="C34">
        <v>0</v>
      </c>
      <c r="D34">
        <v>0</v>
      </c>
      <c r="E34">
        <v>0</v>
      </c>
      <c r="F34">
        <v>0</v>
      </c>
      <c r="G34">
        <v>0</v>
      </c>
      <c r="H34" s="1">
        <v>0</v>
      </c>
      <c r="I34" s="4">
        <v>0</v>
      </c>
      <c r="J34" s="4">
        <v>0</v>
      </c>
      <c r="K34" s="4">
        <v>0</v>
      </c>
      <c r="L34" s="4">
        <v>7.5</v>
      </c>
      <c r="M34" s="4">
        <v>0</v>
      </c>
      <c r="N34" s="1">
        <v>0</v>
      </c>
      <c r="O34" s="4">
        <v>26.5</v>
      </c>
      <c r="P34" s="4">
        <v>0</v>
      </c>
      <c r="Q34" s="1">
        <v>0</v>
      </c>
      <c r="R34" s="4">
        <v>0</v>
      </c>
      <c r="S34" s="12">
        <v>0</v>
      </c>
      <c r="T34" s="62">
        <f t="shared" si="0"/>
        <v>42.5</v>
      </c>
      <c r="U34" s="4">
        <v>8</v>
      </c>
      <c r="V34" s="62">
        <f t="shared" si="1"/>
        <v>50.5</v>
      </c>
    </row>
    <row r="35" spans="1:22" x14ac:dyDescent="0.2">
      <c r="A35" s="11">
        <v>40329</v>
      </c>
      <c r="B35">
        <v>8.5</v>
      </c>
      <c r="C35">
        <v>0</v>
      </c>
      <c r="D35">
        <v>0</v>
      </c>
      <c r="E35">
        <v>0</v>
      </c>
      <c r="F35">
        <v>0</v>
      </c>
      <c r="G35">
        <v>0</v>
      </c>
      <c r="H35" s="1">
        <v>0</v>
      </c>
      <c r="I35" s="4">
        <v>0</v>
      </c>
      <c r="J35" s="4">
        <v>0</v>
      </c>
      <c r="K35" s="4">
        <v>0</v>
      </c>
      <c r="L35" s="4">
        <v>7.5</v>
      </c>
      <c r="M35" s="4">
        <v>0</v>
      </c>
      <c r="N35" s="1">
        <v>0</v>
      </c>
      <c r="O35" s="4">
        <v>26.5</v>
      </c>
      <c r="P35" s="4">
        <v>0</v>
      </c>
      <c r="Q35" s="1">
        <v>0</v>
      </c>
      <c r="R35" s="4">
        <v>0</v>
      </c>
      <c r="S35" s="12">
        <v>0</v>
      </c>
      <c r="T35" s="62">
        <f t="shared" si="0"/>
        <v>42.5</v>
      </c>
      <c r="U35" s="4">
        <v>8</v>
      </c>
      <c r="V35" s="62">
        <f>SUM(T35+U35)</f>
        <v>50.5</v>
      </c>
    </row>
    <row r="36" spans="1:22" x14ac:dyDescent="0.2">
      <c r="A36" s="11">
        <v>40330</v>
      </c>
      <c r="B36">
        <v>8.5</v>
      </c>
      <c r="C36">
        <v>0</v>
      </c>
      <c r="D36">
        <v>0</v>
      </c>
      <c r="E36">
        <v>0</v>
      </c>
      <c r="F36">
        <v>0</v>
      </c>
      <c r="G36">
        <v>0</v>
      </c>
      <c r="H36" s="1">
        <v>0</v>
      </c>
      <c r="I36" s="4">
        <v>0</v>
      </c>
      <c r="J36" s="4">
        <v>0</v>
      </c>
      <c r="K36" s="4">
        <v>0</v>
      </c>
      <c r="L36" s="4">
        <v>7.5</v>
      </c>
      <c r="M36" s="4">
        <v>0</v>
      </c>
      <c r="N36" s="1">
        <v>0</v>
      </c>
      <c r="O36" s="4">
        <v>26.5</v>
      </c>
      <c r="P36" s="4">
        <v>0</v>
      </c>
      <c r="Q36" s="1">
        <v>0</v>
      </c>
      <c r="R36" s="4">
        <v>0</v>
      </c>
      <c r="S36" s="12">
        <v>0</v>
      </c>
      <c r="T36" s="62">
        <f t="shared" si="0"/>
        <v>42.5</v>
      </c>
      <c r="U36" s="4">
        <v>8</v>
      </c>
      <c r="V36" s="62">
        <f>SUM(T36+U36)</f>
        <v>50.5</v>
      </c>
    </row>
    <row r="37" spans="1:22" x14ac:dyDescent="0.2">
      <c r="A37" s="11">
        <v>40331</v>
      </c>
      <c r="B37" t="s">
        <v>32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s="62">
        <f t="shared" si="0"/>
        <v>0</v>
      </c>
      <c r="U37" t="s">
        <v>32</v>
      </c>
      <c r="V37" s="62">
        <v>0</v>
      </c>
    </row>
    <row r="38" spans="1:22" x14ac:dyDescent="0.2">
      <c r="A38" s="11">
        <v>40332</v>
      </c>
      <c r="B38">
        <v>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62">
        <f t="shared" si="0"/>
        <v>5</v>
      </c>
      <c r="U38">
        <v>3</v>
      </c>
      <c r="V38" s="62">
        <f t="shared" si="1"/>
        <v>8</v>
      </c>
    </row>
    <row r="39" spans="1:22" x14ac:dyDescent="0.2">
      <c r="A39" s="11">
        <v>40333</v>
      </c>
      <c r="B39">
        <v>6</v>
      </c>
      <c r="C39">
        <v>1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1</v>
      </c>
      <c r="K39" s="4">
        <v>0</v>
      </c>
      <c r="L39" s="4">
        <v>0</v>
      </c>
      <c r="M39" s="4">
        <v>0</v>
      </c>
      <c r="N39" s="1">
        <v>0</v>
      </c>
      <c r="O39" s="4">
        <v>4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12</v>
      </c>
      <c r="U39" s="4">
        <v>4</v>
      </c>
      <c r="V39" s="62">
        <f t="shared" si="1"/>
        <v>16</v>
      </c>
    </row>
    <row r="40" spans="1:22" x14ac:dyDescent="0.2">
      <c r="A40" s="11">
        <v>40334</v>
      </c>
      <c r="B40">
        <v>8.33</v>
      </c>
      <c r="C40">
        <v>0.33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3.67</v>
      </c>
      <c r="P40">
        <v>0</v>
      </c>
      <c r="Q40">
        <v>0</v>
      </c>
      <c r="R40">
        <v>0</v>
      </c>
      <c r="S40">
        <v>0</v>
      </c>
      <c r="T40" s="62">
        <f t="shared" si="0"/>
        <v>13.33</v>
      </c>
      <c r="U40" s="4">
        <v>6</v>
      </c>
      <c r="V40" s="62">
        <f t="shared" si="1"/>
        <v>19.329999999999998</v>
      </c>
    </row>
    <row r="41" spans="1:22" x14ac:dyDescent="0.2">
      <c r="A41" s="11">
        <v>40335</v>
      </c>
      <c r="B41">
        <v>8.33</v>
      </c>
      <c r="C41">
        <v>0.33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3.67</v>
      </c>
      <c r="P41">
        <v>0</v>
      </c>
      <c r="Q41">
        <v>0</v>
      </c>
      <c r="R41">
        <v>0</v>
      </c>
      <c r="S41">
        <v>0</v>
      </c>
      <c r="T41" s="62">
        <f t="shared" si="0"/>
        <v>13.33</v>
      </c>
      <c r="U41" s="4">
        <v>6</v>
      </c>
      <c r="V41" s="62">
        <f t="shared" si="1"/>
        <v>19.329999999999998</v>
      </c>
    </row>
    <row r="42" spans="1:22" x14ac:dyDescent="0.2">
      <c r="A42" s="11">
        <v>40336</v>
      </c>
      <c r="B42">
        <v>8.33</v>
      </c>
      <c r="C42">
        <v>0.33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3.67</v>
      </c>
      <c r="P42">
        <v>0</v>
      </c>
      <c r="Q42">
        <v>0</v>
      </c>
      <c r="R42">
        <v>0</v>
      </c>
      <c r="S42">
        <v>0</v>
      </c>
      <c r="T42" s="62">
        <f t="shared" si="0"/>
        <v>13.33</v>
      </c>
      <c r="U42" s="4">
        <v>6</v>
      </c>
      <c r="V42" s="62">
        <f>SUM(T42+U42)</f>
        <v>19.329999999999998</v>
      </c>
    </row>
    <row r="43" spans="1:22" x14ac:dyDescent="0.2">
      <c r="A43" s="11">
        <v>40337</v>
      </c>
      <c r="B43">
        <v>19</v>
      </c>
      <c r="C43">
        <v>0</v>
      </c>
      <c r="D43">
        <v>0</v>
      </c>
      <c r="E43">
        <v>1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114</v>
      </c>
      <c r="P43" s="4">
        <v>0</v>
      </c>
      <c r="Q43" s="1">
        <v>0</v>
      </c>
      <c r="R43" s="4">
        <v>0</v>
      </c>
      <c r="S43" s="1">
        <v>0</v>
      </c>
      <c r="T43" s="62">
        <f t="shared" si="0"/>
        <v>134</v>
      </c>
      <c r="U43" s="4">
        <v>5</v>
      </c>
      <c r="V43" s="62">
        <f>SUM(T43+U43)</f>
        <v>139</v>
      </c>
    </row>
    <row r="44" spans="1:22" x14ac:dyDescent="0.2">
      <c r="A44" s="11">
        <v>40338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14</v>
      </c>
      <c r="P44">
        <v>0</v>
      </c>
      <c r="Q44">
        <v>0</v>
      </c>
      <c r="R44">
        <v>0</v>
      </c>
      <c r="S44">
        <v>0</v>
      </c>
      <c r="T44" s="62">
        <f t="shared" si="0"/>
        <v>24</v>
      </c>
      <c r="U44" s="4">
        <v>2</v>
      </c>
      <c r="V44" s="62">
        <f t="shared" si="1"/>
        <v>26</v>
      </c>
    </row>
    <row r="45" spans="1:22" x14ac:dyDescent="0.2">
      <c r="A45" s="11">
        <v>40339</v>
      </c>
      <c r="B45">
        <v>7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1">
        <v>0</v>
      </c>
      <c r="O45" s="4">
        <v>3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11</v>
      </c>
      <c r="U45" s="4">
        <v>7</v>
      </c>
      <c r="V45" s="62">
        <f t="shared" si="1"/>
        <v>18</v>
      </c>
    </row>
    <row r="46" spans="1:22" x14ac:dyDescent="0.2">
      <c r="A46" s="11">
        <v>40340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 s="62">
        <f t="shared" si="0"/>
        <v>7</v>
      </c>
      <c r="U46" s="4">
        <v>4</v>
      </c>
      <c r="V46" s="62">
        <f t="shared" si="1"/>
        <v>11</v>
      </c>
    </row>
    <row r="47" spans="1:22" x14ac:dyDescent="0.2">
      <c r="A47" s="11">
        <v>40341</v>
      </c>
      <c r="B47">
        <v>35.33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0</v>
      </c>
      <c r="N47">
        <v>0</v>
      </c>
      <c r="O47">
        <v>3</v>
      </c>
      <c r="P47">
        <v>0</v>
      </c>
      <c r="Q47">
        <v>0</v>
      </c>
      <c r="R47">
        <v>0</v>
      </c>
      <c r="S47">
        <v>0</v>
      </c>
      <c r="T47" s="62">
        <f t="shared" si="0"/>
        <v>40.33</v>
      </c>
      <c r="U47" s="4">
        <v>3.66</v>
      </c>
      <c r="V47" s="62">
        <f t="shared" si="1"/>
        <v>43.989999999999995</v>
      </c>
    </row>
    <row r="48" spans="1:22" x14ac:dyDescent="0.2">
      <c r="A48" s="11">
        <v>40342</v>
      </c>
      <c r="B48">
        <v>35.33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0</v>
      </c>
      <c r="N48">
        <v>0</v>
      </c>
      <c r="O48">
        <v>3</v>
      </c>
      <c r="P48">
        <v>0</v>
      </c>
      <c r="Q48">
        <v>0</v>
      </c>
      <c r="R48">
        <v>0</v>
      </c>
      <c r="S48">
        <v>0</v>
      </c>
      <c r="T48" s="62">
        <f t="shared" si="0"/>
        <v>40.33</v>
      </c>
      <c r="U48" s="4">
        <v>3.66</v>
      </c>
      <c r="V48" s="62">
        <f t="shared" si="1"/>
        <v>43.989999999999995</v>
      </c>
    </row>
    <row r="49" spans="1:22" x14ac:dyDescent="0.2">
      <c r="A49" s="11">
        <v>40343</v>
      </c>
      <c r="B49">
        <v>35.33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0</v>
      </c>
      <c r="N49">
        <v>0</v>
      </c>
      <c r="O49">
        <v>3</v>
      </c>
      <c r="P49">
        <v>0</v>
      </c>
      <c r="Q49">
        <v>0</v>
      </c>
      <c r="R49">
        <v>0</v>
      </c>
      <c r="S49">
        <v>0</v>
      </c>
      <c r="T49" s="62">
        <f t="shared" si="0"/>
        <v>40.33</v>
      </c>
      <c r="U49" s="4">
        <v>3.66</v>
      </c>
      <c r="V49" s="62">
        <f t="shared" si="1"/>
        <v>43.989999999999995</v>
      </c>
    </row>
    <row r="50" spans="1:22" x14ac:dyDescent="0.2">
      <c r="A50" s="11">
        <v>40344</v>
      </c>
      <c r="B50" s="62">
        <v>118</v>
      </c>
      <c r="C50" s="62">
        <v>0</v>
      </c>
      <c r="D50" s="62">
        <v>0</v>
      </c>
      <c r="E50" s="62">
        <v>0</v>
      </c>
      <c r="F50" s="62">
        <v>0</v>
      </c>
      <c r="G50" s="62">
        <v>0</v>
      </c>
      <c r="H50" s="62">
        <v>0</v>
      </c>
      <c r="I50" s="62">
        <v>0</v>
      </c>
      <c r="J50" s="62">
        <v>0</v>
      </c>
      <c r="K50" s="62">
        <v>0</v>
      </c>
      <c r="L50" s="62">
        <v>5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0</v>
      </c>
      <c r="S50" s="62">
        <v>0</v>
      </c>
      <c r="T50" s="62">
        <f t="shared" si="0"/>
        <v>123</v>
      </c>
      <c r="U50" s="62">
        <v>5</v>
      </c>
      <c r="V50" s="62">
        <f t="shared" si="1"/>
        <v>128</v>
      </c>
    </row>
    <row r="51" spans="1:22" x14ac:dyDescent="0.2">
      <c r="A51" s="11">
        <v>40345</v>
      </c>
      <c r="B51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2</v>
      </c>
      <c r="M51">
        <v>0</v>
      </c>
      <c r="N51">
        <v>0</v>
      </c>
      <c r="O51">
        <v>2</v>
      </c>
      <c r="P51">
        <v>0</v>
      </c>
      <c r="Q51">
        <v>0</v>
      </c>
      <c r="R51">
        <v>0</v>
      </c>
      <c r="S51">
        <v>0</v>
      </c>
      <c r="T51" s="62">
        <f t="shared" si="0"/>
        <v>53</v>
      </c>
      <c r="U51" s="4">
        <v>2</v>
      </c>
      <c r="V51" s="62">
        <f t="shared" si="1"/>
        <v>55</v>
      </c>
    </row>
    <row r="52" spans="1:22" x14ac:dyDescent="0.2">
      <c r="A52" s="11">
        <v>40346</v>
      </c>
      <c r="B52">
        <v>268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2</v>
      </c>
      <c r="M52">
        <v>0</v>
      </c>
      <c r="N52">
        <v>0</v>
      </c>
      <c r="O52">
        <v>19</v>
      </c>
      <c r="P52">
        <v>0</v>
      </c>
      <c r="Q52">
        <v>0</v>
      </c>
      <c r="R52">
        <v>0</v>
      </c>
      <c r="S52">
        <v>0</v>
      </c>
      <c r="T52" s="62">
        <f t="shared" si="0"/>
        <v>290</v>
      </c>
      <c r="U52" s="4">
        <v>67</v>
      </c>
      <c r="V52" s="62">
        <f t="shared" si="1"/>
        <v>357</v>
      </c>
    </row>
    <row r="53" spans="1:22" x14ac:dyDescent="0.2">
      <c r="A53" s="11">
        <v>40347</v>
      </c>
      <c r="B53">
        <v>26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7</v>
      </c>
      <c r="P53">
        <v>0</v>
      </c>
      <c r="Q53">
        <v>0</v>
      </c>
      <c r="R53">
        <v>0</v>
      </c>
      <c r="S53">
        <v>0</v>
      </c>
      <c r="T53" s="62">
        <f t="shared" si="0"/>
        <v>34</v>
      </c>
      <c r="U53" s="4">
        <v>6</v>
      </c>
      <c r="V53" s="62">
        <f t="shared" si="1"/>
        <v>40</v>
      </c>
    </row>
    <row r="54" spans="1:22" x14ac:dyDescent="0.2">
      <c r="A54" s="11">
        <v>40348</v>
      </c>
      <c r="B54">
        <v>109</v>
      </c>
      <c r="C54">
        <v>0.6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6.33</v>
      </c>
      <c r="P54">
        <v>0</v>
      </c>
      <c r="Q54">
        <v>0</v>
      </c>
      <c r="R54">
        <v>0.66</v>
      </c>
      <c r="S54">
        <v>0</v>
      </c>
      <c r="T54" s="62">
        <f t="shared" si="0"/>
        <v>117.58999999999999</v>
      </c>
      <c r="U54" s="4">
        <v>10.33</v>
      </c>
      <c r="V54" s="62">
        <f t="shared" si="1"/>
        <v>127.91999999999999</v>
      </c>
    </row>
    <row r="55" spans="1:22" x14ac:dyDescent="0.2">
      <c r="A55" s="11">
        <v>40349</v>
      </c>
      <c r="B55">
        <v>109</v>
      </c>
      <c r="C55">
        <v>0.6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6.33</v>
      </c>
      <c r="P55">
        <v>0</v>
      </c>
      <c r="Q55">
        <v>0</v>
      </c>
      <c r="R55">
        <v>0.66</v>
      </c>
      <c r="S55">
        <v>0</v>
      </c>
      <c r="T55" s="62">
        <f t="shared" si="0"/>
        <v>117.58999999999999</v>
      </c>
      <c r="U55" s="4">
        <v>10.33</v>
      </c>
      <c r="V55" s="62">
        <f t="shared" si="1"/>
        <v>127.91999999999999</v>
      </c>
    </row>
    <row r="56" spans="1:22" x14ac:dyDescent="0.2">
      <c r="A56" s="11">
        <v>40350</v>
      </c>
      <c r="B56">
        <v>109</v>
      </c>
      <c r="C56">
        <v>0.6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6.33</v>
      </c>
      <c r="P56">
        <v>0</v>
      </c>
      <c r="Q56">
        <v>0</v>
      </c>
      <c r="R56">
        <v>0.66</v>
      </c>
      <c r="S56">
        <v>0</v>
      </c>
      <c r="T56" s="62">
        <f t="shared" si="0"/>
        <v>117.58999999999999</v>
      </c>
      <c r="U56" s="4">
        <v>10.33</v>
      </c>
      <c r="V56" s="62">
        <f t="shared" si="1"/>
        <v>127.91999999999999</v>
      </c>
    </row>
    <row r="57" spans="1:22" x14ac:dyDescent="0.2">
      <c r="A57" s="11">
        <v>40351</v>
      </c>
      <c r="B57">
        <v>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0</v>
      </c>
      <c r="T57" s="62">
        <f t="shared" si="0"/>
        <v>80</v>
      </c>
      <c r="U57" s="4">
        <v>6</v>
      </c>
      <c r="V57" s="62">
        <f t="shared" si="1"/>
        <v>86</v>
      </c>
    </row>
    <row r="58" spans="1:22" x14ac:dyDescent="0.2">
      <c r="A58" s="11">
        <v>40352</v>
      </c>
      <c r="B58">
        <v>206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3</v>
      </c>
      <c r="M58">
        <v>0</v>
      </c>
      <c r="N58">
        <v>0</v>
      </c>
      <c r="O58">
        <v>7</v>
      </c>
      <c r="P58">
        <v>0</v>
      </c>
      <c r="Q58">
        <v>0</v>
      </c>
      <c r="R58">
        <v>3</v>
      </c>
      <c r="S58">
        <v>0</v>
      </c>
      <c r="T58" s="62">
        <f t="shared" si="0"/>
        <v>222</v>
      </c>
      <c r="U58" s="4">
        <v>6</v>
      </c>
      <c r="V58" s="62">
        <f t="shared" si="1"/>
        <v>228</v>
      </c>
    </row>
    <row r="59" spans="1:22" x14ac:dyDescent="0.2">
      <c r="A59" s="11">
        <v>40353</v>
      </c>
      <c r="B59">
        <v>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80</v>
      </c>
      <c r="U59" s="4">
        <v>3</v>
      </c>
      <c r="V59" s="62">
        <f t="shared" si="1"/>
        <v>83</v>
      </c>
    </row>
    <row r="60" spans="1:22" x14ac:dyDescent="0.2">
      <c r="A60" s="11">
        <v>40354</v>
      </c>
      <c r="B60">
        <v>56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3</v>
      </c>
      <c r="P60">
        <v>0</v>
      </c>
      <c r="Q60">
        <v>0</v>
      </c>
      <c r="R60">
        <v>0</v>
      </c>
      <c r="S60">
        <v>0</v>
      </c>
      <c r="T60" s="62">
        <f t="shared" si="0"/>
        <v>61</v>
      </c>
      <c r="U60" s="4">
        <v>15</v>
      </c>
      <c r="V60" s="62">
        <f t="shared" si="1"/>
        <v>76</v>
      </c>
    </row>
    <row r="61" spans="1:22" x14ac:dyDescent="0.2">
      <c r="A61" s="11">
        <v>40355</v>
      </c>
      <c r="B61">
        <v>51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0.66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62">
        <f t="shared" si="0"/>
        <v>52.66</v>
      </c>
      <c r="U61" s="4">
        <v>3</v>
      </c>
      <c r="V61" s="62">
        <f t="shared" si="1"/>
        <v>55.66</v>
      </c>
    </row>
    <row r="62" spans="1:22" x14ac:dyDescent="0.2">
      <c r="A62" s="11">
        <v>40356</v>
      </c>
      <c r="B62">
        <v>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0.66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62">
        <f t="shared" si="0"/>
        <v>52.66</v>
      </c>
      <c r="U62" s="4">
        <v>3</v>
      </c>
      <c r="V62" s="62">
        <f t="shared" si="1"/>
        <v>55.66</v>
      </c>
    </row>
    <row r="63" spans="1:22" x14ac:dyDescent="0.2">
      <c r="A63" s="11">
        <v>40357</v>
      </c>
      <c r="B63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0.66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62">
        <f t="shared" si="0"/>
        <v>52.66</v>
      </c>
      <c r="U63" s="4">
        <v>3</v>
      </c>
      <c r="V63" s="62">
        <f t="shared" si="1"/>
        <v>55.66</v>
      </c>
    </row>
    <row r="64" spans="1:22" x14ac:dyDescent="0.2">
      <c r="A64" s="11">
        <v>40358</v>
      </c>
      <c r="B64">
        <v>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2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 s="62">
        <f t="shared" si="0"/>
        <v>32</v>
      </c>
      <c r="U64" s="4">
        <v>17</v>
      </c>
      <c r="V64" s="62">
        <f t="shared" si="1"/>
        <v>49</v>
      </c>
    </row>
    <row r="65" spans="1:22" x14ac:dyDescent="0.2">
      <c r="A65" s="11">
        <v>40359</v>
      </c>
      <c r="B65">
        <v>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0</v>
      </c>
      <c r="R65">
        <v>2</v>
      </c>
      <c r="S65">
        <v>0</v>
      </c>
      <c r="T65" s="62">
        <f t="shared" si="0"/>
        <v>43</v>
      </c>
      <c r="U65" s="4">
        <v>10</v>
      </c>
      <c r="V65" s="62">
        <f t="shared" si="1"/>
        <v>53</v>
      </c>
    </row>
    <row r="66" spans="1:22" x14ac:dyDescent="0.2">
      <c r="A66" s="11">
        <v>40360</v>
      </c>
      <c r="B66">
        <v>68</v>
      </c>
      <c r="C66">
        <v>0</v>
      </c>
      <c r="D66">
        <v>0</v>
      </c>
      <c r="E66">
        <v>3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8</v>
      </c>
      <c r="P66">
        <v>0</v>
      </c>
      <c r="Q66">
        <v>0</v>
      </c>
      <c r="R66">
        <v>2</v>
      </c>
      <c r="S66">
        <v>0</v>
      </c>
      <c r="T66" s="62">
        <f t="shared" si="0"/>
        <v>84</v>
      </c>
      <c r="U66" s="4">
        <v>15</v>
      </c>
      <c r="V66" s="62">
        <f t="shared" si="1"/>
        <v>99</v>
      </c>
    </row>
    <row r="67" spans="1:22" x14ac:dyDescent="0.2">
      <c r="A67" s="11">
        <v>40361</v>
      </c>
      <c r="B67">
        <v>30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1</v>
      </c>
      <c r="K67">
        <v>0</v>
      </c>
      <c r="L67">
        <v>1</v>
      </c>
      <c r="M67">
        <v>0</v>
      </c>
      <c r="N67">
        <v>0</v>
      </c>
      <c r="O67">
        <v>5</v>
      </c>
      <c r="P67">
        <v>0</v>
      </c>
      <c r="Q67">
        <v>0</v>
      </c>
      <c r="R67">
        <v>0</v>
      </c>
      <c r="S67">
        <v>0</v>
      </c>
      <c r="T67" s="62">
        <f t="shared" si="0"/>
        <v>42</v>
      </c>
      <c r="U67" s="4">
        <v>10</v>
      </c>
      <c r="V67" s="62">
        <f t="shared" si="1"/>
        <v>52</v>
      </c>
    </row>
    <row r="68" spans="1:22" x14ac:dyDescent="0.2">
      <c r="A68" s="11">
        <v>40362</v>
      </c>
      <c r="B68">
        <v>74.75</v>
      </c>
      <c r="C68">
        <v>1.5</v>
      </c>
      <c r="D68">
        <v>0</v>
      </c>
      <c r="E68">
        <v>0.5</v>
      </c>
      <c r="F68">
        <v>0.25</v>
      </c>
      <c r="G68">
        <v>0</v>
      </c>
      <c r="H68">
        <v>0</v>
      </c>
      <c r="I68">
        <v>2.75</v>
      </c>
      <c r="J68">
        <v>0.75</v>
      </c>
      <c r="K68">
        <v>0</v>
      </c>
      <c r="L68">
        <v>1.75</v>
      </c>
      <c r="M68">
        <v>0</v>
      </c>
      <c r="N68">
        <v>0</v>
      </c>
      <c r="O68">
        <v>3</v>
      </c>
      <c r="P68">
        <v>0</v>
      </c>
      <c r="Q68">
        <v>0</v>
      </c>
      <c r="R68">
        <v>1.25</v>
      </c>
      <c r="S68">
        <v>0</v>
      </c>
      <c r="T68" s="62">
        <f t="shared" si="0"/>
        <v>86.5</v>
      </c>
      <c r="U68" s="4">
        <v>11.75</v>
      </c>
      <c r="V68" s="62">
        <f t="shared" si="1"/>
        <v>98.25</v>
      </c>
    </row>
    <row r="69" spans="1:22" x14ac:dyDescent="0.2">
      <c r="A69" s="11">
        <v>40363</v>
      </c>
      <c r="B69">
        <v>74.75</v>
      </c>
      <c r="C69">
        <v>1.5</v>
      </c>
      <c r="D69">
        <v>0</v>
      </c>
      <c r="E69">
        <v>0.5</v>
      </c>
      <c r="F69">
        <v>0.25</v>
      </c>
      <c r="G69">
        <v>0</v>
      </c>
      <c r="H69">
        <v>0</v>
      </c>
      <c r="I69">
        <v>2.75</v>
      </c>
      <c r="J69">
        <v>0.75</v>
      </c>
      <c r="K69">
        <v>0</v>
      </c>
      <c r="L69">
        <v>1.75</v>
      </c>
      <c r="M69">
        <v>0</v>
      </c>
      <c r="N69">
        <v>0</v>
      </c>
      <c r="O69">
        <v>3</v>
      </c>
      <c r="P69">
        <v>0</v>
      </c>
      <c r="Q69">
        <v>0</v>
      </c>
      <c r="R69">
        <v>1.25</v>
      </c>
      <c r="S69">
        <v>0</v>
      </c>
      <c r="T69" s="62">
        <f t="shared" si="0"/>
        <v>86.5</v>
      </c>
      <c r="U69" s="4">
        <v>11.75</v>
      </c>
      <c r="V69" s="62">
        <f t="shared" si="1"/>
        <v>98.25</v>
      </c>
    </row>
    <row r="70" spans="1:22" x14ac:dyDescent="0.2">
      <c r="A70" s="11">
        <v>40364</v>
      </c>
      <c r="B70">
        <v>74.75</v>
      </c>
      <c r="C70">
        <v>1.5</v>
      </c>
      <c r="D70">
        <v>0</v>
      </c>
      <c r="E70">
        <v>0.5</v>
      </c>
      <c r="F70">
        <v>0.25</v>
      </c>
      <c r="G70">
        <v>0</v>
      </c>
      <c r="H70">
        <v>0</v>
      </c>
      <c r="I70">
        <v>2.75</v>
      </c>
      <c r="J70">
        <v>0.75</v>
      </c>
      <c r="K70">
        <v>0</v>
      </c>
      <c r="L70">
        <v>1.75</v>
      </c>
      <c r="M70">
        <v>0</v>
      </c>
      <c r="N70">
        <v>0</v>
      </c>
      <c r="O70">
        <v>3</v>
      </c>
      <c r="P70">
        <v>0</v>
      </c>
      <c r="Q70">
        <v>0</v>
      </c>
      <c r="R70">
        <v>1.25</v>
      </c>
      <c r="S70">
        <v>0</v>
      </c>
      <c r="T70" s="62">
        <f t="shared" si="0"/>
        <v>86.5</v>
      </c>
      <c r="U70" s="4">
        <v>11.75</v>
      </c>
      <c r="V70" s="62">
        <f t="shared" si="1"/>
        <v>98.25</v>
      </c>
    </row>
    <row r="71" spans="1:22" x14ac:dyDescent="0.2">
      <c r="A71" s="11">
        <v>40365</v>
      </c>
      <c r="B71">
        <v>74.75</v>
      </c>
      <c r="C71">
        <v>1.5</v>
      </c>
      <c r="D71">
        <v>0</v>
      </c>
      <c r="E71">
        <v>0.5</v>
      </c>
      <c r="F71">
        <v>0.25</v>
      </c>
      <c r="G71">
        <v>0</v>
      </c>
      <c r="H71">
        <v>0</v>
      </c>
      <c r="I71">
        <v>2.75</v>
      </c>
      <c r="J71">
        <v>0.75</v>
      </c>
      <c r="K71">
        <v>0</v>
      </c>
      <c r="L71">
        <v>1.75</v>
      </c>
      <c r="M71">
        <v>0</v>
      </c>
      <c r="N71">
        <v>0</v>
      </c>
      <c r="O71">
        <v>3</v>
      </c>
      <c r="P71">
        <v>0</v>
      </c>
      <c r="Q71">
        <v>0</v>
      </c>
      <c r="R71">
        <v>1.25</v>
      </c>
      <c r="S71">
        <v>0</v>
      </c>
      <c r="T71" s="62">
        <f t="shared" si="0"/>
        <v>86.5</v>
      </c>
      <c r="U71" s="4">
        <v>11.75</v>
      </c>
      <c r="V71" s="62">
        <f t="shared" si="1"/>
        <v>98.25</v>
      </c>
    </row>
    <row r="72" spans="1:22" x14ac:dyDescent="0.2">
      <c r="A72" s="11">
        <v>40366</v>
      </c>
      <c r="B72">
        <v>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</v>
      </c>
      <c r="J72">
        <v>2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 s="62">
        <f t="shared" si="0"/>
        <v>73</v>
      </c>
      <c r="U72" s="4">
        <v>9</v>
      </c>
      <c r="V72" s="62">
        <f t="shared" si="1"/>
        <v>82</v>
      </c>
    </row>
    <row r="73" spans="1:22" x14ac:dyDescent="0.2">
      <c r="A73" s="11">
        <v>40367</v>
      </c>
      <c r="B73">
        <v>51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3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 s="62">
        <f t="shared" ref="T73:T136" si="3">SUM(B73:S73)</f>
        <v>58</v>
      </c>
      <c r="U73" s="4">
        <v>12</v>
      </c>
      <c r="V73" s="62">
        <f t="shared" si="1"/>
        <v>70</v>
      </c>
    </row>
    <row r="74" spans="1:22" x14ac:dyDescent="0.2">
      <c r="A74" s="11">
        <v>40368</v>
      </c>
      <c r="B74">
        <v>38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4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3"/>
        <v>45</v>
      </c>
      <c r="U74" s="4">
        <v>12</v>
      </c>
      <c r="V74" s="62">
        <f t="shared" ref="V74:V137" si="4">SUM(T74+U74)</f>
        <v>57</v>
      </c>
    </row>
    <row r="75" spans="1:22" x14ac:dyDescent="0.2">
      <c r="A75" s="11">
        <v>40369</v>
      </c>
      <c r="B75">
        <v>35.67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1.33</v>
      </c>
      <c r="J75">
        <v>0</v>
      </c>
      <c r="K75">
        <v>0</v>
      </c>
      <c r="L75">
        <v>0</v>
      </c>
      <c r="M75">
        <v>0</v>
      </c>
      <c r="N75">
        <v>0</v>
      </c>
      <c r="O75">
        <v>2</v>
      </c>
      <c r="P75">
        <v>0</v>
      </c>
      <c r="Q75">
        <v>0</v>
      </c>
      <c r="R75">
        <v>0.67</v>
      </c>
      <c r="S75">
        <v>0</v>
      </c>
      <c r="T75" s="62">
        <f t="shared" si="3"/>
        <v>39.67</v>
      </c>
      <c r="U75" s="4">
        <v>18.329999999999998</v>
      </c>
      <c r="V75" s="62">
        <f t="shared" si="4"/>
        <v>58</v>
      </c>
    </row>
    <row r="76" spans="1:22" x14ac:dyDescent="0.2">
      <c r="A76" s="11">
        <v>40370</v>
      </c>
      <c r="B76">
        <v>35.67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1.33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0.67</v>
      </c>
      <c r="S76">
        <v>0</v>
      </c>
      <c r="T76" s="62">
        <f t="shared" si="3"/>
        <v>39.67</v>
      </c>
      <c r="U76" s="4">
        <v>18.329999999999998</v>
      </c>
      <c r="V76" s="62">
        <f t="shared" si="4"/>
        <v>58</v>
      </c>
    </row>
    <row r="77" spans="1:22" x14ac:dyDescent="0.2">
      <c r="A77" s="11">
        <v>40371</v>
      </c>
      <c r="B77">
        <v>35.67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1.33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0</v>
      </c>
      <c r="Q77">
        <v>0</v>
      </c>
      <c r="R77">
        <v>0.67</v>
      </c>
      <c r="S77">
        <v>0</v>
      </c>
      <c r="T77" s="62">
        <f t="shared" si="3"/>
        <v>39.67</v>
      </c>
      <c r="U77" s="4">
        <v>18.329999999999998</v>
      </c>
      <c r="V77" s="62">
        <f t="shared" si="4"/>
        <v>58</v>
      </c>
    </row>
    <row r="78" spans="1:22" x14ac:dyDescent="0.2">
      <c r="A78" s="11">
        <v>40372</v>
      </c>
      <c r="B78">
        <v>26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</v>
      </c>
      <c r="J78">
        <v>1</v>
      </c>
      <c r="K78">
        <v>0</v>
      </c>
      <c r="L78">
        <v>0</v>
      </c>
      <c r="M78">
        <v>6</v>
      </c>
      <c r="N78">
        <v>0</v>
      </c>
      <c r="O78">
        <v>15</v>
      </c>
      <c r="P78">
        <v>0</v>
      </c>
      <c r="Q78">
        <v>0</v>
      </c>
      <c r="R78">
        <v>1</v>
      </c>
      <c r="S78">
        <v>0</v>
      </c>
      <c r="T78" s="62">
        <f t="shared" si="3"/>
        <v>56</v>
      </c>
      <c r="U78" s="4">
        <v>71</v>
      </c>
      <c r="V78" s="62">
        <f t="shared" si="4"/>
        <v>127</v>
      </c>
    </row>
    <row r="79" spans="1:22" x14ac:dyDescent="0.2">
      <c r="A79" s="11">
        <v>40373</v>
      </c>
      <c r="B79">
        <v>17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62">
        <f t="shared" si="3"/>
        <v>26</v>
      </c>
      <c r="U79" s="4">
        <v>9</v>
      </c>
      <c r="V79" s="62">
        <f t="shared" si="4"/>
        <v>35</v>
      </c>
    </row>
    <row r="80" spans="1:22" x14ac:dyDescent="0.2">
      <c r="A80" s="11">
        <v>40374</v>
      </c>
      <c r="B80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4">
        <v>1</v>
      </c>
      <c r="J80" s="4">
        <v>1</v>
      </c>
      <c r="K80" s="4">
        <v>0</v>
      </c>
      <c r="L80" s="4">
        <v>0</v>
      </c>
      <c r="M80" s="4">
        <v>3</v>
      </c>
      <c r="N80" s="4">
        <v>0</v>
      </c>
      <c r="O80" s="4">
        <v>4</v>
      </c>
      <c r="P80" s="4">
        <v>0</v>
      </c>
      <c r="Q80" s="4">
        <v>0</v>
      </c>
      <c r="R80" s="4">
        <v>0</v>
      </c>
      <c r="S80" s="4">
        <v>0</v>
      </c>
      <c r="T80" s="62">
        <f t="shared" si="3"/>
        <v>35</v>
      </c>
      <c r="U80" s="4">
        <v>10</v>
      </c>
      <c r="V80" s="62">
        <f t="shared" si="4"/>
        <v>45</v>
      </c>
    </row>
    <row r="81" spans="1:22" x14ac:dyDescent="0.2">
      <c r="A81" s="11">
        <v>40375</v>
      </c>
      <c r="B81">
        <v>73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  <c r="J81">
        <v>0</v>
      </c>
      <c r="K81">
        <v>0</v>
      </c>
      <c r="L81">
        <v>3</v>
      </c>
      <c r="M81">
        <v>1</v>
      </c>
      <c r="N81">
        <v>0</v>
      </c>
      <c r="O81">
        <v>1</v>
      </c>
      <c r="P81">
        <v>0</v>
      </c>
      <c r="Q81">
        <v>0</v>
      </c>
      <c r="R81">
        <v>2</v>
      </c>
      <c r="S81">
        <v>0</v>
      </c>
      <c r="T81" s="62">
        <f t="shared" si="3"/>
        <v>85</v>
      </c>
      <c r="U81" s="4">
        <v>37</v>
      </c>
      <c r="V81" s="62">
        <f t="shared" si="4"/>
        <v>122</v>
      </c>
    </row>
    <row r="82" spans="1:22" x14ac:dyDescent="0.2">
      <c r="A82" s="11">
        <v>40376</v>
      </c>
      <c r="B82">
        <v>31.33</v>
      </c>
      <c r="C82">
        <v>0</v>
      </c>
      <c r="D82">
        <v>0</v>
      </c>
      <c r="E82">
        <v>0.33</v>
      </c>
      <c r="F82">
        <v>0</v>
      </c>
      <c r="G82">
        <v>0.33</v>
      </c>
      <c r="H82">
        <v>0</v>
      </c>
      <c r="I82">
        <v>0</v>
      </c>
      <c r="J82">
        <v>0</v>
      </c>
      <c r="K82">
        <v>0</v>
      </c>
      <c r="L82">
        <v>0</v>
      </c>
      <c r="M82">
        <v>1.66</v>
      </c>
      <c r="N82">
        <v>0</v>
      </c>
      <c r="O82">
        <v>0.33</v>
      </c>
      <c r="P82">
        <v>0</v>
      </c>
      <c r="Q82">
        <v>0</v>
      </c>
      <c r="R82">
        <v>0.33</v>
      </c>
      <c r="S82">
        <v>0</v>
      </c>
      <c r="T82" s="62">
        <f t="shared" si="3"/>
        <v>34.309999999999988</v>
      </c>
      <c r="U82" s="4">
        <v>7.33</v>
      </c>
      <c r="V82" s="62">
        <f t="shared" si="4"/>
        <v>41.639999999999986</v>
      </c>
    </row>
    <row r="83" spans="1:22" x14ac:dyDescent="0.2">
      <c r="A83" s="11">
        <v>40377</v>
      </c>
      <c r="B83">
        <v>31.33</v>
      </c>
      <c r="C83">
        <v>0</v>
      </c>
      <c r="D83">
        <v>0</v>
      </c>
      <c r="E83">
        <v>0.33</v>
      </c>
      <c r="F83">
        <v>0</v>
      </c>
      <c r="G83">
        <v>0.33</v>
      </c>
      <c r="H83">
        <v>0</v>
      </c>
      <c r="I83">
        <v>0</v>
      </c>
      <c r="J83">
        <v>0</v>
      </c>
      <c r="K83">
        <v>0</v>
      </c>
      <c r="L83">
        <v>0</v>
      </c>
      <c r="M83">
        <v>1.66</v>
      </c>
      <c r="N83">
        <v>0</v>
      </c>
      <c r="O83">
        <v>0.33</v>
      </c>
      <c r="P83">
        <v>0</v>
      </c>
      <c r="Q83">
        <v>0</v>
      </c>
      <c r="R83">
        <v>0.33</v>
      </c>
      <c r="S83">
        <v>0</v>
      </c>
      <c r="T83" s="62">
        <f t="shared" si="3"/>
        <v>34.309999999999988</v>
      </c>
      <c r="U83" s="4">
        <v>7.33</v>
      </c>
      <c r="V83" s="62">
        <f t="shared" si="4"/>
        <v>41.639999999999986</v>
      </c>
    </row>
    <row r="84" spans="1:22" x14ac:dyDescent="0.2">
      <c r="A84" s="11">
        <v>40378</v>
      </c>
      <c r="B84">
        <v>31.33</v>
      </c>
      <c r="C84">
        <v>0</v>
      </c>
      <c r="D84">
        <v>0</v>
      </c>
      <c r="E84">
        <v>0.33</v>
      </c>
      <c r="F84">
        <v>0</v>
      </c>
      <c r="G84">
        <v>0.33</v>
      </c>
      <c r="H84">
        <v>0</v>
      </c>
      <c r="I84">
        <v>0</v>
      </c>
      <c r="J84">
        <v>0</v>
      </c>
      <c r="K84">
        <v>0</v>
      </c>
      <c r="L84">
        <v>0</v>
      </c>
      <c r="M84">
        <v>1.66</v>
      </c>
      <c r="N84">
        <v>0</v>
      </c>
      <c r="O84">
        <v>0.33</v>
      </c>
      <c r="P84">
        <v>0</v>
      </c>
      <c r="Q84">
        <v>0</v>
      </c>
      <c r="R84">
        <v>0.33</v>
      </c>
      <c r="S84">
        <v>0</v>
      </c>
      <c r="T84" s="62">
        <f t="shared" si="3"/>
        <v>34.309999999999988</v>
      </c>
      <c r="U84" s="4">
        <v>7.33</v>
      </c>
      <c r="V84" s="62">
        <f>SUM(T84+U84)</f>
        <v>41.639999999999986</v>
      </c>
    </row>
    <row r="85" spans="1:22" x14ac:dyDescent="0.2">
      <c r="A85" s="11">
        <v>40379</v>
      </c>
      <c r="B85">
        <v>57</v>
      </c>
      <c r="C85">
        <v>0</v>
      </c>
      <c r="D85">
        <v>0</v>
      </c>
      <c r="E85">
        <v>0</v>
      </c>
      <c r="F85">
        <v>0</v>
      </c>
      <c r="G85">
        <v>2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62">
        <f t="shared" si="3"/>
        <v>62</v>
      </c>
      <c r="U85" s="4">
        <v>12</v>
      </c>
      <c r="V85" s="62">
        <f>SUM(T85+U85)</f>
        <v>74</v>
      </c>
    </row>
    <row r="86" spans="1:22" x14ac:dyDescent="0.2">
      <c r="A86" s="11">
        <v>40380</v>
      </c>
      <c r="B86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62">
        <f t="shared" si="3"/>
        <v>31</v>
      </c>
      <c r="U86" s="4">
        <v>6</v>
      </c>
      <c r="V86" s="62">
        <f t="shared" si="4"/>
        <v>37</v>
      </c>
    </row>
    <row r="87" spans="1:22" x14ac:dyDescent="0.2">
      <c r="A87" s="11">
        <v>40381</v>
      </c>
      <c r="B87">
        <v>29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  <c r="J87">
        <v>0</v>
      </c>
      <c r="K87">
        <v>0</v>
      </c>
      <c r="L87">
        <v>1</v>
      </c>
      <c r="M87">
        <v>4</v>
      </c>
      <c r="N87">
        <v>0</v>
      </c>
      <c r="O87">
        <v>1</v>
      </c>
      <c r="P87">
        <v>0</v>
      </c>
      <c r="Q87">
        <v>0</v>
      </c>
      <c r="R87">
        <v>0</v>
      </c>
      <c r="S87" s="1">
        <v>0</v>
      </c>
      <c r="T87" s="62">
        <f t="shared" si="3"/>
        <v>39</v>
      </c>
      <c r="U87" s="4">
        <v>28</v>
      </c>
      <c r="V87" s="62">
        <f t="shared" si="4"/>
        <v>67</v>
      </c>
    </row>
    <row r="88" spans="1:22" x14ac:dyDescent="0.2">
      <c r="A88" s="11">
        <v>40382</v>
      </c>
      <c r="B88">
        <v>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3"/>
        <v>11</v>
      </c>
      <c r="U88" s="4">
        <v>4</v>
      </c>
      <c r="V88" s="62">
        <f t="shared" si="4"/>
        <v>15</v>
      </c>
    </row>
    <row r="89" spans="1:22" x14ac:dyDescent="0.2">
      <c r="A89" s="11">
        <v>40383</v>
      </c>
      <c r="B89">
        <v>62</v>
      </c>
      <c r="C89">
        <v>1.66</v>
      </c>
      <c r="D89">
        <v>0</v>
      </c>
      <c r="E89">
        <v>1.33</v>
      </c>
      <c r="F89">
        <v>0</v>
      </c>
      <c r="G89">
        <v>0</v>
      </c>
      <c r="H89">
        <v>0</v>
      </c>
      <c r="I89">
        <v>7.66</v>
      </c>
      <c r="J89">
        <v>0</v>
      </c>
      <c r="K89">
        <v>0</v>
      </c>
      <c r="L89">
        <v>3</v>
      </c>
      <c r="M89">
        <v>0</v>
      </c>
      <c r="N89">
        <v>0</v>
      </c>
      <c r="O89">
        <v>2.33</v>
      </c>
      <c r="P89">
        <v>0</v>
      </c>
      <c r="Q89">
        <v>0</v>
      </c>
      <c r="R89">
        <v>0</v>
      </c>
      <c r="S89">
        <v>0</v>
      </c>
      <c r="T89" s="62">
        <f t="shared" si="3"/>
        <v>77.97999999999999</v>
      </c>
      <c r="U89" s="4">
        <v>16</v>
      </c>
      <c r="V89" s="62">
        <f t="shared" si="4"/>
        <v>93.97999999999999</v>
      </c>
    </row>
    <row r="90" spans="1:22" x14ac:dyDescent="0.2">
      <c r="A90" s="11">
        <v>40384</v>
      </c>
      <c r="B90">
        <v>62</v>
      </c>
      <c r="C90">
        <v>1.66</v>
      </c>
      <c r="D90">
        <v>0</v>
      </c>
      <c r="E90">
        <v>1.33</v>
      </c>
      <c r="F90">
        <v>0</v>
      </c>
      <c r="G90">
        <v>0</v>
      </c>
      <c r="H90">
        <v>0</v>
      </c>
      <c r="I90">
        <v>7.66</v>
      </c>
      <c r="J90">
        <v>0</v>
      </c>
      <c r="K90">
        <v>0</v>
      </c>
      <c r="L90">
        <v>3</v>
      </c>
      <c r="M90">
        <v>0</v>
      </c>
      <c r="N90">
        <v>0</v>
      </c>
      <c r="O90">
        <v>2.33</v>
      </c>
      <c r="P90">
        <v>0</v>
      </c>
      <c r="Q90">
        <v>0</v>
      </c>
      <c r="R90">
        <v>0</v>
      </c>
      <c r="S90">
        <v>0</v>
      </c>
      <c r="T90" s="62">
        <f t="shared" si="3"/>
        <v>77.97999999999999</v>
      </c>
      <c r="U90" s="4">
        <v>16</v>
      </c>
      <c r="V90" s="62">
        <f t="shared" si="4"/>
        <v>93.97999999999999</v>
      </c>
    </row>
    <row r="91" spans="1:22" x14ac:dyDescent="0.2">
      <c r="A91" s="11">
        <v>40385</v>
      </c>
      <c r="B91">
        <v>62</v>
      </c>
      <c r="C91">
        <v>1.66</v>
      </c>
      <c r="D91">
        <v>0</v>
      </c>
      <c r="E91">
        <v>1.33</v>
      </c>
      <c r="F91">
        <v>0</v>
      </c>
      <c r="G91">
        <v>0</v>
      </c>
      <c r="H91">
        <v>0</v>
      </c>
      <c r="I91">
        <v>7.66</v>
      </c>
      <c r="J91">
        <v>0</v>
      </c>
      <c r="K91">
        <v>0</v>
      </c>
      <c r="L91">
        <v>3</v>
      </c>
      <c r="M91">
        <v>0</v>
      </c>
      <c r="N91">
        <v>0</v>
      </c>
      <c r="O91">
        <v>2.33</v>
      </c>
      <c r="P91">
        <v>0</v>
      </c>
      <c r="Q91">
        <v>0</v>
      </c>
      <c r="R91">
        <v>0</v>
      </c>
      <c r="S91">
        <v>0</v>
      </c>
      <c r="T91" s="62">
        <f t="shared" si="3"/>
        <v>77.97999999999999</v>
      </c>
      <c r="U91" s="4">
        <v>16</v>
      </c>
      <c r="V91" s="62">
        <f>SUM(T91+U91)</f>
        <v>93.97999999999999</v>
      </c>
    </row>
    <row r="92" spans="1:22" x14ac:dyDescent="0.2">
      <c r="A92" s="11">
        <v>40386</v>
      </c>
      <c r="B92">
        <v>96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62">
        <f t="shared" si="3"/>
        <v>105</v>
      </c>
      <c r="U92" s="4">
        <v>40</v>
      </c>
      <c r="V92" s="62">
        <f>SUM(T92+U92)</f>
        <v>145</v>
      </c>
    </row>
    <row r="93" spans="1:22" x14ac:dyDescent="0.2">
      <c r="A93" s="11">
        <v>40387</v>
      </c>
      <c r="B93">
        <v>57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3"/>
        <v>60</v>
      </c>
      <c r="U93" s="4">
        <v>11</v>
      </c>
      <c r="V93" s="62">
        <f t="shared" si="4"/>
        <v>71</v>
      </c>
    </row>
    <row r="94" spans="1:22" x14ac:dyDescent="0.2">
      <c r="A94" s="11">
        <v>40388</v>
      </c>
      <c r="B94">
        <v>119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2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 s="62">
        <f t="shared" si="3"/>
        <v>123</v>
      </c>
      <c r="U94" s="4">
        <v>9</v>
      </c>
      <c r="V94" s="62">
        <f t="shared" si="4"/>
        <v>132</v>
      </c>
    </row>
    <row r="95" spans="1:22" x14ac:dyDescent="0.2">
      <c r="A95" s="11">
        <v>40389</v>
      </c>
      <c r="B95">
        <v>140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22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62">
        <f t="shared" si="3"/>
        <v>164</v>
      </c>
      <c r="U95" s="4">
        <v>57</v>
      </c>
      <c r="V95" s="62">
        <f t="shared" si="4"/>
        <v>221</v>
      </c>
    </row>
    <row r="96" spans="1:22" x14ac:dyDescent="0.2">
      <c r="A96" s="11">
        <v>40390</v>
      </c>
      <c r="B96">
        <v>26.3</v>
      </c>
      <c r="C96">
        <v>0.33</v>
      </c>
      <c r="D96">
        <v>0</v>
      </c>
      <c r="E96">
        <v>0</v>
      </c>
      <c r="F96">
        <v>0</v>
      </c>
      <c r="G96">
        <v>0</v>
      </c>
      <c r="H96">
        <v>0</v>
      </c>
      <c r="I96">
        <v>4.66</v>
      </c>
      <c r="J96">
        <v>0</v>
      </c>
      <c r="K96">
        <v>0</v>
      </c>
      <c r="L96">
        <v>0</v>
      </c>
      <c r="M96">
        <v>0</v>
      </c>
      <c r="N96">
        <v>0</v>
      </c>
      <c r="O96">
        <v>0.33</v>
      </c>
      <c r="P96">
        <v>0</v>
      </c>
      <c r="Q96">
        <v>0</v>
      </c>
      <c r="R96">
        <v>0</v>
      </c>
      <c r="S96">
        <v>0</v>
      </c>
      <c r="T96" s="62">
        <f t="shared" si="3"/>
        <v>31.619999999999997</v>
      </c>
      <c r="U96" s="4">
        <v>8.33</v>
      </c>
      <c r="V96" s="62">
        <f t="shared" si="4"/>
        <v>39.949999999999996</v>
      </c>
    </row>
    <row r="97" spans="1:22" x14ac:dyDescent="0.2">
      <c r="A97" s="11">
        <v>40391</v>
      </c>
      <c r="B97">
        <v>26.3</v>
      </c>
      <c r="C97">
        <v>0.33</v>
      </c>
      <c r="D97">
        <v>0</v>
      </c>
      <c r="E97">
        <v>0</v>
      </c>
      <c r="F97">
        <v>0</v>
      </c>
      <c r="G97">
        <v>0</v>
      </c>
      <c r="H97">
        <v>0</v>
      </c>
      <c r="I97">
        <v>4.66</v>
      </c>
      <c r="J97">
        <v>0</v>
      </c>
      <c r="K97">
        <v>0</v>
      </c>
      <c r="L97">
        <v>0</v>
      </c>
      <c r="M97">
        <v>0</v>
      </c>
      <c r="N97">
        <v>0</v>
      </c>
      <c r="O97">
        <v>0.33</v>
      </c>
      <c r="P97">
        <v>0</v>
      </c>
      <c r="Q97">
        <v>0</v>
      </c>
      <c r="R97">
        <v>0</v>
      </c>
      <c r="S97">
        <v>0</v>
      </c>
      <c r="T97" s="62">
        <f t="shared" si="3"/>
        <v>31.619999999999997</v>
      </c>
      <c r="U97" s="4">
        <v>8.33</v>
      </c>
      <c r="V97" s="62">
        <f t="shared" si="4"/>
        <v>39.949999999999996</v>
      </c>
    </row>
    <row r="98" spans="1:22" x14ac:dyDescent="0.2">
      <c r="A98" s="11">
        <v>40392</v>
      </c>
      <c r="B98">
        <v>26.3</v>
      </c>
      <c r="C98">
        <v>0.33</v>
      </c>
      <c r="D98">
        <v>0</v>
      </c>
      <c r="E98">
        <v>0</v>
      </c>
      <c r="F98">
        <v>0</v>
      </c>
      <c r="G98">
        <v>0</v>
      </c>
      <c r="H98">
        <v>0</v>
      </c>
      <c r="I98">
        <v>4.66</v>
      </c>
      <c r="J98">
        <v>0</v>
      </c>
      <c r="K98">
        <v>0</v>
      </c>
      <c r="L98">
        <v>0</v>
      </c>
      <c r="M98">
        <v>0</v>
      </c>
      <c r="N98">
        <v>0</v>
      </c>
      <c r="O98">
        <v>0.33</v>
      </c>
      <c r="P98">
        <v>0</v>
      </c>
      <c r="Q98">
        <v>0</v>
      </c>
      <c r="R98">
        <v>0</v>
      </c>
      <c r="S98">
        <v>0</v>
      </c>
      <c r="T98" s="62">
        <f t="shared" si="3"/>
        <v>31.619999999999997</v>
      </c>
      <c r="U98" s="4">
        <v>8.33</v>
      </c>
      <c r="V98" s="62">
        <f t="shared" si="4"/>
        <v>39.949999999999996</v>
      </c>
    </row>
    <row r="99" spans="1:22" x14ac:dyDescent="0.2">
      <c r="A99" s="11">
        <v>40393</v>
      </c>
      <c r="B99">
        <v>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11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 s="62">
        <f t="shared" si="3"/>
        <v>52</v>
      </c>
      <c r="U99" s="4">
        <v>3</v>
      </c>
      <c r="V99" s="62">
        <f t="shared" si="4"/>
        <v>55</v>
      </c>
    </row>
    <row r="100" spans="1:22" x14ac:dyDescent="0.2">
      <c r="A100" s="11">
        <v>40394</v>
      </c>
      <c r="B100">
        <v>54</v>
      </c>
      <c r="C100">
        <v>2</v>
      </c>
      <c r="D100">
        <v>0</v>
      </c>
      <c r="E100">
        <v>1</v>
      </c>
      <c r="F100">
        <v>0</v>
      </c>
      <c r="G100">
        <v>0</v>
      </c>
      <c r="H100" s="1">
        <v>0</v>
      </c>
      <c r="I100" s="4">
        <v>18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2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3"/>
        <v>77</v>
      </c>
      <c r="U100" s="4">
        <v>19</v>
      </c>
      <c r="V100" s="62">
        <f t="shared" si="4"/>
        <v>96</v>
      </c>
    </row>
    <row r="101" spans="1:22" x14ac:dyDescent="0.2">
      <c r="A101" s="11">
        <v>40395</v>
      </c>
      <c r="B101">
        <v>50</v>
      </c>
      <c r="C101">
        <v>2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11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4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3"/>
        <v>67</v>
      </c>
      <c r="U101" s="4">
        <v>29</v>
      </c>
      <c r="V101" s="62">
        <f t="shared" si="4"/>
        <v>96</v>
      </c>
    </row>
    <row r="102" spans="1:22" x14ac:dyDescent="0.2">
      <c r="A102" s="11">
        <v>40396</v>
      </c>
      <c r="B102">
        <v>33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</v>
      </c>
      <c r="P102">
        <v>0</v>
      </c>
      <c r="Q102">
        <v>0</v>
      </c>
      <c r="R102">
        <v>0</v>
      </c>
      <c r="S102">
        <v>0</v>
      </c>
      <c r="T102" s="62">
        <f t="shared" si="3"/>
        <v>47</v>
      </c>
      <c r="U102" s="4">
        <v>18</v>
      </c>
      <c r="V102" s="62">
        <f t="shared" si="4"/>
        <v>65</v>
      </c>
    </row>
    <row r="103" spans="1:22" x14ac:dyDescent="0.2">
      <c r="A103" s="11">
        <v>40397</v>
      </c>
      <c r="B103">
        <v>64.3</v>
      </c>
      <c r="C103">
        <v>4.66</v>
      </c>
      <c r="D103">
        <v>0</v>
      </c>
      <c r="E103">
        <v>5.66</v>
      </c>
      <c r="F103">
        <v>0</v>
      </c>
      <c r="G103">
        <v>0</v>
      </c>
      <c r="H103">
        <v>0</v>
      </c>
      <c r="I103">
        <v>53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2.66</v>
      </c>
      <c r="P103">
        <v>0</v>
      </c>
      <c r="Q103">
        <v>0</v>
      </c>
      <c r="R103">
        <v>0</v>
      </c>
      <c r="S103">
        <v>0</v>
      </c>
      <c r="T103" s="62">
        <f t="shared" si="3"/>
        <v>130.28</v>
      </c>
      <c r="U103" s="4">
        <v>31</v>
      </c>
      <c r="V103" s="62">
        <f t="shared" si="4"/>
        <v>161.28</v>
      </c>
    </row>
    <row r="104" spans="1:22" x14ac:dyDescent="0.2">
      <c r="A104" s="11">
        <v>40398</v>
      </c>
      <c r="B104">
        <v>64.3</v>
      </c>
      <c r="C104">
        <v>4.66</v>
      </c>
      <c r="D104">
        <v>0</v>
      </c>
      <c r="E104">
        <v>5.66</v>
      </c>
      <c r="F104">
        <v>0</v>
      </c>
      <c r="G104">
        <v>0</v>
      </c>
      <c r="H104">
        <v>0</v>
      </c>
      <c r="I104">
        <v>53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2.66</v>
      </c>
      <c r="P104">
        <v>0</v>
      </c>
      <c r="Q104">
        <v>0</v>
      </c>
      <c r="R104">
        <v>0</v>
      </c>
      <c r="S104">
        <v>0</v>
      </c>
      <c r="T104" s="62">
        <f t="shared" si="3"/>
        <v>130.28</v>
      </c>
      <c r="U104" s="4">
        <v>31</v>
      </c>
      <c r="V104" s="62">
        <f t="shared" si="4"/>
        <v>161.28</v>
      </c>
    </row>
    <row r="105" spans="1:22" x14ac:dyDescent="0.2">
      <c r="A105" s="11">
        <v>40399</v>
      </c>
      <c r="B105">
        <v>64.3</v>
      </c>
      <c r="C105">
        <v>4.66</v>
      </c>
      <c r="D105">
        <v>0</v>
      </c>
      <c r="E105">
        <v>5.66</v>
      </c>
      <c r="F105">
        <v>0</v>
      </c>
      <c r="G105">
        <v>0</v>
      </c>
      <c r="H105">
        <v>0</v>
      </c>
      <c r="I105">
        <v>53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2.66</v>
      </c>
      <c r="P105">
        <v>0</v>
      </c>
      <c r="Q105">
        <v>0</v>
      </c>
      <c r="R105">
        <v>0</v>
      </c>
      <c r="S105">
        <v>0</v>
      </c>
      <c r="T105" s="62">
        <f t="shared" si="3"/>
        <v>130.28</v>
      </c>
      <c r="U105" s="4">
        <v>31</v>
      </c>
      <c r="V105" s="62">
        <f t="shared" si="4"/>
        <v>161.28</v>
      </c>
    </row>
    <row r="106" spans="1:22" x14ac:dyDescent="0.2">
      <c r="A106" s="11">
        <v>40400</v>
      </c>
      <c r="B106">
        <v>120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3"/>
        <v>127</v>
      </c>
      <c r="U106" s="4">
        <v>73</v>
      </c>
      <c r="V106" s="62">
        <f t="shared" si="4"/>
        <v>200</v>
      </c>
    </row>
    <row r="107" spans="1:22" x14ac:dyDescent="0.2">
      <c r="A107" s="11">
        <v>40401</v>
      </c>
      <c r="B107">
        <v>95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3"/>
        <v>103</v>
      </c>
      <c r="U107" s="4">
        <v>16</v>
      </c>
      <c r="V107" s="62">
        <f t="shared" si="4"/>
        <v>119</v>
      </c>
    </row>
    <row r="108" spans="1:22" x14ac:dyDescent="0.2">
      <c r="A108" s="11">
        <v>40402</v>
      </c>
      <c r="B108">
        <v>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 s="62">
        <f t="shared" si="3"/>
        <v>18</v>
      </c>
      <c r="U108" s="4">
        <v>5</v>
      </c>
      <c r="V108" s="62">
        <f t="shared" si="4"/>
        <v>23</v>
      </c>
    </row>
    <row r="109" spans="1:22" x14ac:dyDescent="0.2">
      <c r="A109" s="11">
        <v>40403</v>
      </c>
    </row>
    <row r="110" spans="1:22" x14ac:dyDescent="0.2">
      <c r="A110" s="11">
        <v>40404</v>
      </c>
      <c r="B110">
        <v>10</v>
      </c>
      <c r="C110">
        <v>0.25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7.5</v>
      </c>
      <c r="J110">
        <v>0</v>
      </c>
      <c r="K110">
        <v>0</v>
      </c>
      <c r="L110">
        <v>0</v>
      </c>
      <c r="M110">
        <v>0.75</v>
      </c>
      <c r="N110">
        <v>0</v>
      </c>
      <c r="O110">
        <v>8.5</v>
      </c>
      <c r="P110">
        <v>0</v>
      </c>
      <c r="Q110">
        <v>0</v>
      </c>
      <c r="R110">
        <v>0</v>
      </c>
      <c r="S110">
        <v>0</v>
      </c>
      <c r="T110" s="62">
        <f t="shared" si="3"/>
        <v>27</v>
      </c>
      <c r="U110" s="4">
        <v>1.5</v>
      </c>
      <c r="V110" s="62">
        <f t="shared" si="4"/>
        <v>28.5</v>
      </c>
    </row>
    <row r="111" spans="1:22" x14ac:dyDescent="0.2">
      <c r="A111" s="11">
        <v>40405</v>
      </c>
      <c r="B111">
        <v>10</v>
      </c>
      <c r="C111">
        <v>0.25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7.5</v>
      </c>
      <c r="J111">
        <v>0</v>
      </c>
      <c r="K111">
        <v>0</v>
      </c>
      <c r="L111">
        <v>0</v>
      </c>
      <c r="M111">
        <v>0.75</v>
      </c>
      <c r="N111">
        <v>0</v>
      </c>
      <c r="O111">
        <v>8.5</v>
      </c>
      <c r="P111">
        <v>0</v>
      </c>
      <c r="Q111">
        <v>0</v>
      </c>
      <c r="R111">
        <v>0</v>
      </c>
      <c r="S111">
        <v>0</v>
      </c>
      <c r="T111" s="62">
        <f t="shared" si="3"/>
        <v>27</v>
      </c>
      <c r="U111" s="4">
        <v>1.5</v>
      </c>
      <c r="V111" s="62">
        <f t="shared" si="4"/>
        <v>28.5</v>
      </c>
    </row>
    <row r="112" spans="1:22" x14ac:dyDescent="0.2">
      <c r="A112" s="11">
        <v>40406</v>
      </c>
      <c r="B112">
        <v>10</v>
      </c>
      <c r="C112">
        <v>0.25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7.5</v>
      </c>
      <c r="J112">
        <v>0</v>
      </c>
      <c r="K112">
        <v>0</v>
      </c>
      <c r="L112">
        <v>0</v>
      </c>
      <c r="M112">
        <v>0.75</v>
      </c>
      <c r="N112">
        <v>0</v>
      </c>
      <c r="O112">
        <v>8.5</v>
      </c>
      <c r="P112">
        <v>0</v>
      </c>
      <c r="Q112">
        <v>0</v>
      </c>
      <c r="R112">
        <v>0</v>
      </c>
      <c r="S112">
        <v>0</v>
      </c>
      <c r="T112" s="62">
        <f t="shared" si="3"/>
        <v>27</v>
      </c>
      <c r="U112" s="4">
        <v>1.5</v>
      </c>
      <c r="V112" s="62">
        <f t="shared" si="4"/>
        <v>28.5</v>
      </c>
    </row>
    <row r="113" spans="1:22" x14ac:dyDescent="0.2">
      <c r="A113" s="11">
        <v>40407</v>
      </c>
      <c r="B113">
        <v>10</v>
      </c>
      <c r="C113">
        <v>0.25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7.5</v>
      </c>
      <c r="J113">
        <v>0</v>
      </c>
      <c r="K113">
        <v>0</v>
      </c>
      <c r="L113">
        <v>0</v>
      </c>
      <c r="M113">
        <v>0.75</v>
      </c>
      <c r="N113">
        <v>0</v>
      </c>
      <c r="O113">
        <v>8.5</v>
      </c>
      <c r="P113">
        <v>0</v>
      </c>
      <c r="Q113">
        <v>0</v>
      </c>
      <c r="R113">
        <v>0</v>
      </c>
      <c r="S113">
        <v>0</v>
      </c>
      <c r="T113" s="62">
        <f>SUM(B113:S113)</f>
        <v>27</v>
      </c>
      <c r="U113" s="4">
        <v>1.5</v>
      </c>
      <c r="V113" s="62">
        <f>SUM(T113+U113)</f>
        <v>28.5</v>
      </c>
    </row>
    <row r="114" spans="1:22" x14ac:dyDescent="0.2">
      <c r="A114" s="11">
        <v>40408</v>
      </c>
      <c r="B114">
        <v>14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27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44</v>
      </c>
      <c r="P114">
        <v>0</v>
      </c>
      <c r="Q114">
        <v>0</v>
      </c>
      <c r="R114">
        <v>0</v>
      </c>
      <c r="S114">
        <v>0</v>
      </c>
      <c r="T114" s="62">
        <f t="shared" si="3"/>
        <v>86</v>
      </c>
      <c r="U114" s="4">
        <v>6</v>
      </c>
      <c r="V114" s="62">
        <f t="shared" si="4"/>
        <v>92</v>
      </c>
    </row>
    <row r="115" spans="1:22" x14ac:dyDescent="0.2">
      <c r="A115" s="11">
        <v>40409</v>
      </c>
      <c r="B115">
        <v>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28</v>
      </c>
      <c r="P115">
        <v>0</v>
      </c>
      <c r="Q115">
        <v>0</v>
      </c>
      <c r="R115">
        <v>0</v>
      </c>
      <c r="S115">
        <v>0</v>
      </c>
      <c r="T115" s="62">
        <f t="shared" si="3"/>
        <v>43</v>
      </c>
      <c r="U115" s="4">
        <v>1</v>
      </c>
      <c r="V115" s="62">
        <f t="shared" si="4"/>
        <v>44</v>
      </c>
    </row>
    <row r="116" spans="1:22" x14ac:dyDescent="0.2">
      <c r="A116" s="11">
        <v>40410</v>
      </c>
      <c r="B116">
        <v>59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9</v>
      </c>
      <c r="P116">
        <v>0</v>
      </c>
      <c r="Q116">
        <v>0</v>
      </c>
      <c r="R116">
        <v>0</v>
      </c>
      <c r="S116">
        <v>0</v>
      </c>
      <c r="T116" s="62">
        <f t="shared" si="3"/>
        <v>75</v>
      </c>
      <c r="U116" s="4">
        <v>3</v>
      </c>
      <c r="V116" s="62">
        <f t="shared" si="4"/>
        <v>78</v>
      </c>
    </row>
    <row r="117" spans="1:22" x14ac:dyDescent="0.2">
      <c r="A117" s="11">
        <v>40411</v>
      </c>
      <c r="B117">
        <v>47</v>
      </c>
      <c r="C117">
        <v>1.33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9.67</v>
      </c>
      <c r="J117" s="4">
        <v>0</v>
      </c>
      <c r="K117" s="4">
        <v>0</v>
      </c>
      <c r="L117" s="4">
        <v>2.67</v>
      </c>
      <c r="M117" s="4">
        <v>0</v>
      </c>
      <c r="N117" s="1">
        <v>0</v>
      </c>
      <c r="O117" s="4">
        <v>8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3"/>
        <v>68.67</v>
      </c>
      <c r="U117" s="4">
        <v>7.67</v>
      </c>
      <c r="V117" s="62">
        <f t="shared" si="4"/>
        <v>76.34</v>
      </c>
    </row>
    <row r="118" spans="1:22" x14ac:dyDescent="0.2">
      <c r="A118" s="11">
        <v>40412</v>
      </c>
      <c r="B118">
        <v>47</v>
      </c>
      <c r="C118">
        <v>1.33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9.67</v>
      </c>
      <c r="J118" s="4">
        <v>0</v>
      </c>
      <c r="K118" s="4">
        <v>0</v>
      </c>
      <c r="L118" s="4">
        <v>2.67</v>
      </c>
      <c r="M118" s="4">
        <v>0</v>
      </c>
      <c r="N118" s="1">
        <v>0</v>
      </c>
      <c r="O118" s="4">
        <v>8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3"/>
        <v>68.67</v>
      </c>
      <c r="U118" s="4">
        <v>7.67</v>
      </c>
      <c r="V118" s="62">
        <f t="shared" si="4"/>
        <v>76.34</v>
      </c>
    </row>
    <row r="119" spans="1:22" x14ac:dyDescent="0.2">
      <c r="A119" s="11">
        <v>40413</v>
      </c>
      <c r="B119">
        <v>47</v>
      </c>
      <c r="C119">
        <v>1.33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9.67</v>
      </c>
      <c r="J119" s="4">
        <v>0</v>
      </c>
      <c r="K119" s="4">
        <v>0</v>
      </c>
      <c r="L119" s="4">
        <v>2.67</v>
      </c>
      <c r="M119" s="4">
        <v>0</v>
      </c>
      <c r="N119" s="1">
        <v>0</v>
      </c>
      <c r="O119" s="4">
        <v>8</v>
      </c>
      <c r="P119" s="4">
        <v>0</v>
      </c>
      <c r="Q119" s="1">
        <v>0</v>
      </c>
      <c r="R119" s="4">
        <v>0</v>
      </c>
      <c r="S119" s="1">
        <v>0</v>
      </c>
      <c r="T119" s="62">
        <f t="shared" si="3"/>
        <v>68.67</v>
      </c>
      <c r="U119" s="4">
        <v>7.67</v>
      </c>
      <c r="V119" s="62">
        <f>SUM(T119+U119)</f>
        <v>76.34</v>
      </c>
    </row>
    <row r="120" spans="1:22" x14ac:dyDescent="0.2">
      <c r="A120" s="11">
        <v>40414</v>
      </c>
      <c r="B120">
        <v>80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6</v>
      </c>
      <c r="P120">
        <v>0</v>
      </c>
      <c r="Q120">
        <v>0</v>
      </c>
      <c r="R120">
        <v>0</v>
      </c>
      <c r="S120">
        <v>0</v>
      </c>
      <c r="T120" s="62">
        <f t="shared" si="3"/>
        <v>89</v>
      </c>
      <c r="U120" s="4">
        <v>20</v>
      </c>
      <c r="V120" s="62">
        <f>SUM(T120+U120)</f>
        <v>109</v>
      </c>
    </row>
    <row r="121" spans="1:22" x14ac:dyDescent="0.2">
      <c r="A121" s="11">
        <v>40415</v>
      </c>
      <c r="B121">
        <v>58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19</v>
      </c>
      <c r="P121">
        <v>0</v>
      </c>
      <c r="Q121">
        <v>0</v>
      </c>
      <c r="R121">
        <v>0</v>
      </c>
      <c r="S121">
        <v>0</v>
      </c>
      <c r="T121" s="62">
        <f t="shared" si="3"/>
        <v>83</v>
      </c>
      <c r="U121" s="4">
        <v>39</v>
      </c>
      <c r="V121" s="62">
        <f t="shared" si="4"/>
        <v>122</v>
      </c>
    </row>
    <row r="122" spans="1:22" x14ac:dyDescent="0.2">
      <c r="A122" s="11">
        <v>40416</v>
      </c>
      <c r="B122">
        <v>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11</v>
      </c>
      <c r="P122">
        <v>0</v>
      </c>
      <c r="Q122">
        <v>0</v>
      </c>
      <c r="R122">
        <v>0</v>
      </c>
      <c r="S122">
        <v>0</v>
      </c>
      <c r="T122" s="62">
        <f t="shared" si="3"/>
        <v>21</v>
      </c>
      <c r="U122" s="4">
        <v>12</v>
      </c>
      <c r="V122" s="62">
        <f t="shared" si="4"/>
        <v>33</v>
      </c>
    </row>
    <row r="123" spans="1:22" x14ac:dyDescent="0.2">
      <c r="A123" s="11">
        <v>40417</v>
      </c>
      <c r="B123">
        <v>19</v>
      </c>
      <c r="C123">
        <v>2</v>
      </c>
      <c r="D123">
        <v>0</v>
      </c>
      <c r="E123">
        <v>1</v>
      </c>
      <c r="F123">
        <v>0</v>
      </c>
      <c r="G123">
        <v>0</v>
      </c>
      <c r="H123" s="1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7</v>
      </c>
      <c r="P123" s="4">
        <v>0</v>
      </c>
      <c r="Q123" s="1">
        <v>0</v>
      </c>
      <c r="R123" s="4">
        <v>0</v>
      </c>
      <c r="S123" s="1">
        <v>0</v>
      </c>
      <c r="T123" s="62">
        <f t="shared" si="3"/>
        <v>29</v>
      </c>
      <c r="U123" s="4">
        <v>8</v>
      </c>
      <c r="V123" s="62">
        <f>SUM(T123+U123)</f>
        <v>37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s="62">
        <v>114.6</v>
      </c>
      <c r="U124" s="4">
        <v>104</v>
      </c>
      <c r="V124" s="62">
        <f t="shared" si="4"/>
        <v>218.6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62">
        <v>114.6</v>
      </c>
      <c r="U125" s="4">
        <v>104</v>
      </c>
      <c r="V125" s="62">
        <f t="shared" si="4"/>
        <v>218.6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62">
        <v>114.6</v>
      </c>
      <c r="U126" s="4">
        <v>104</v>
      </c>
      <c r="V126" s="62">
        <f>SUM(T126+U126)</f>
        <v>218.6</v>
      </c>
    </row>
    <row r="127" spans="1:22" x14ac:dyDescent="0.2">
      <c r="A127" s="11">
        <v>40421</v>
      </c>
      <c r="B127">
        <v>36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</v>
      </c>
      <c r="P127">
        <v>0</v>
      </c>
      <c r="Q127">
        <v>0</v>
      </c>
      <c r="R127">
        <v>0</v>
      </c>
      <c r="S127">
        <v>0</v>
      </c>
      <c r="T127" s="62">
        <f t="shared" si="3"/>
        <v>41</v>
      </c>
      <c r="U127" s="4">
        <v>14</v>
      </c>
      <c r="V127" s="62">
        <f>SUM(T127+U127)</f>
        <v>55</v>
      </c>
    </row>
    <row r="128" spans="1:22" x14ac:dyDescent="0.2">
      <c r="A128" s="11">
        <v>40422</v>
      </c>
      <c r="B128">
        <v>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21</v>
      </c>
      <c r="P128">
        <v>0</v>
      </c>
      <c r="Q128">
        <v>0</v>
      </c>
      <c r="R128">
        <v>0</v>
      </c>
      <c r="S128">
        <v>0</v>
      </c>
      <c r="T128" s="62">
        <f t="shared" ref="T128" si="5">SUM(B128:S128)</f>
        <v>123</v>
      </c>
      <c r="U128" s="4">
        <v>37</v>
      </c>
      <c r="V128" s="62">
        <f t="shared" ref="V128" si="6">SUM(T128+U128)</f>
        <v>160</v>
      </c>
    </row>
    <row r="129" spans="1:22" x14ac:dyDescent="0.2">
      <c r="A129" s="11">
        <v>40423</v>
      </c>
      <c r="B129">
        <v>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14</v>
      </c>
      <c r="P129">
        <v>0</v>
      </c>
      <c r="Q129">
        <v>0</v>
      </c>
      <c r="R129">
        <v>0</v>
      </c>
      <c r="S129">
        <v>0</v>
      </c>
      <c r="T129" s="62">
        <f t="shared" si="3"/>
        <v>50</v>
      </c>
      <c r="U129" s="4">
        <v>17</v>
      </c>
      <c r="V129" s="62">
        <f t="shared" si="4"/>
        <v>67</v>
      </c>
    </row>
    <row r="130" spans="1:22" x14ac:dyDescent="0.2">
      <c r="A130" s="11">
        <v>40424</v>
      </c>
      <c r="B130"/>
      <c r="H130" s="1"/>
      <c r="I130" s="4"/>
      <c r="J130" s="4"/>
      <c r="K130" s="4"/>
      <c r="L130" s="4"/>
      <c r="M130" s="4"/>
      <c r="N130" s="1"/>
      <c r="O130" s="4"/>
      <c r="P130" s="4"/>
      <c r="Q130" s="1"/>
      <c r="R130" s="4"/>
      <c r="S130" s="1"/>
      <c r="T130" s="62">
        <v>20</v>
      </c>
      <c r="U130" s="4">
        <v>11</v>
      </c>
      <c r="V130" s="62">
        <f t="shared" si="4"/>
        <v>31</v>
      </c>
    </row>
    <row r="131" spans="1:22" x14ac:dyDescent="0.2">
      <c r="A131" s="11">
        <v>40425</v>
      </c>
      <c r="B131">
        <v>6.75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 s="62">
        <f t="shared" si="3"/>
        <v>8.75</v>
      </c>
      <c r="U131" s="4">
        <v>2.5</v>
      </c>
      <c r="V131" s="62">
        <f t="shared" si="4"/>
        <v>11.25</v>
      </c>
    </row>
    <row r="132" spans="1:22" x14ac:dyDescent="0.2">
      <c r="A132" s="11">
        <v>40426</v>
      </c>
      <c r="B132">
        <v>6.75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0</v>
      </c>
      <c r="T132" s="62">
        <f t="shared" si="3"/>
        <v>8.75</v>
      </c>
      <c r="U132" s="4">
        <v>2.5</v>
      </c>
      <c r="V132" s="62">
        <f t="shared" si="4"/>
        <v>11.25</v>
      </c>
    </row>
    <row r="133" spans="1:22" x14ac:dyDescent="0.2">
      <c r="A133" s="11">
        <v>40427</v>
      </c>
      <c r="B133">
        <v>6.75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0</v>
      </c>
      <c r="Q133">
        <v>0</v>
      </c>
      <c r="R133">
        <v>0</v>
      </c>
      <c r="S133">
        <v>0</v>
      </c>
      <c r="T133" s="62">
        <f t="shared" si="3"/>
        <v>8.75</v>
      </c>
      <c r="U133" s="4">
        <v>2.5</v>
      </c>
      <c r="V133" s="62">
        <f t="shared" si="4"/>
        <v>11.25</v>
      </c>
    </row>
    <row r="134" spans="1:22" x14ac:dyDescent="0.2">
      <c r="A134" s="11">
        <v>40428</v>
      </c>
      <c r="B134">
        <v>6.75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0</v>
      </c>
      <c r="Q134">
        <v>0</v>
      </c>
      <c r="R134">
        <v>0</v>
      </c>
      <c r="S134">
        <v>0</v>
      </c>
      <c r="T134" s="62">
        <f t="shared" si="3"/>
        <v>8.75</v>
      </c>
      <c r="U134" s="4">
        <v>2.5</v>
      </c>
      <c r="V134" s="62">
        <f t="shared" si="4"/>
        <v>11.25</v>
      </c>
    </row>
    <row r="135" spans="1:22" x14ac:dyDescent="0.2">
      <c r="A135" s="11">
        <v>40429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0</v>
      </c>
      <c r="Q135">
        <v>0</v>
      </c>
      <c r="R135">
        <v>0</v>
      </c>
      <c r="S135">
        <v>0</v>
      </c>
      <c r="T135" s="62">
        <f t="shared" si="3"/>
        <v>5</v>
      </c>
      <c r="U135" s="4">
        <v>2</v>
      </c>
      <c r="V135" s="62">
        <f t="shared" si="4"/>
        <v>7</v>
      </c>
    </row>
    <row r="136" spans="1:22" x14ac:dyDescent="0.2">
      <c r="A136" s="11">
        <v>40430</v>
      </c>
      <c r="B136">
        <v>12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0</v>
      </c>
      <c r="T136" s="62">
        <f t="shared" si="3"/>
        <v>15</v>
      </c>
      <c r="U136" s="4">
        <v>3</v>
      </c>
      <c r="V136" s="62">
        <f t="shared" si="4"/>
        <v>18</v>
      </c>
    </row>
    <row r="137" spans="1:22" x14ac:dyDescent="0.2">
      <c r="A137" s="11">
        <v>40431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0</v>
      </c>
      <c r="Q137">
        <v>0</v>
      </c>
      <c r="R137">
        <v>0</v>
      </c>
      <c r="S137">
        <v>0</v>
      </c>
      <c r="T137" s="62">
        <f t="shared" ref="T137:T152" si="7">SUM(B137:S137)</f>
        <v>4</v>
      </c>
      <c r="U137" s="4">
        <v>0</v>
      </c>
      <c r="V137" s="62">
        <f t="shared" si="4"/>
        <v>4</v>
      </c>
    </row>
    <row r="138" spans="1:22" x14ac:dyDescent="0.2">
      <c r="A138" s="11">
        <v>40432</v>
      </c>
      <c r="B138">
        <v>42.66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2.66</v>
      </c>
      <c r="M138">
        <v>0</v>
      </c>
      <c r="N138">
        <v>0</v>
      </c>
      <c r="O138">
        <v>9.33</v>
      </c>
      <c r="P138">
        <v>0</v>
      </c>
      <c r="Q138">
        <v>0</v>
      </c>
      <c r="R138">
        <v>0</v>
      </c>
      <c r="S138">
        <v>0</v>
      </c>
      <c r="T138" s="62">
        <f t="shared" si="7"/>
        <v>55.649999999999991</v>
      </c>
      <c r="U138" s="4">
        <v>9.33</v>
      </c>
      <c r="V138" s="62">
        <f t="shared" ref="V138:V150" si="8">SUM(T138+U138)</f>
        <v>64.97999999999999</v>
      </c>
    </row>
    <row r="139" spans="1:22" x14ac:dyDescent="0.2">
      <c r="A139" s="11">
        <v>40433</v>
      </c>
      <c r="B139">
        <v>42.66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2.66</v>
      </c>
      <c r="M139">
        <v>0</v>
      </c>
      <c r="N139">
        <v>0</v>
      </c>
      <c r="O139">
        <v>9.33</v>
      </c>
      <c r="P139">
        <v>0</v>
      </c>
      <c r="Q139">
        <v>0</v>
      </c>
      <c r="R139">
        <v>0</v>
      </c>
      <c r="S139">
        <v>0</v>
      </c>
      <c r="T139" s="62">
        <f t="shared" si="7"/>
        <v>55.649999999999991</v>
      </c>
      <c r="U139" s="4">
        <v>9.33</v>
      </c>
      <c r="V139" s="62">
        <f t="shared" si="8"/>
        <v>64.97999999999999</v>
      </c>
    </row>
    <row r="140" spans="1:22" x14ac:dyDescent="0.2">
      <c r="A140" s="11">
        <v>40434</v>
      </c>
      <c r="B140">
        <v>42.66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2.66</v>
      </c>
      <c r="M140">
        <v>0</v>
      </c>
      <c r="N140">
        <v>0</v>
      </c>
      <c r="O140">
        <v>9.33</v>
      </c>
      <c r="P140">
        <v>0</v>
      </c>
      <c r="Q140">
        <v>0</v>
      </c>
      <c r="R140">
        <v>0</v>
      </c>
      <c r="S140">
        <v>0</v>
      </c>
      <c r="T140" s="62">
        <f t="shared" si="7"/>
        <v>55.649999999999991</v>
      </c>
      <c r="U140" s="4">
        <v>9.33</v>
      </c>
      <c r="V140" s="62">
        <f t="shared" si="8"/>
        <v>64.97999999999999</v>
      </c>
    </row>
    <row r="141" spans="1:22" x14ac:dyDescent="0.2">
      <c r="A141" s="11">
        <v>40435</v>
      </c>
      <c r="B141">
        <v>8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14</v>
      </c>
      <c r="P141">
        <v>0</v>
      </c>
      <c r="Q141">
        <v>0</v>
      </c>
      <c r="R141">
        <v>0</v>
      </c>
      <c r="S141">
        <v>0</v>
      </c>
      <c r="T141" s="62">
        <f t="shared" si="7"/>
        <v>23</v>
      </c>
      <c r="U141" s="4">
        <v>6</v>
      </c>
      <c r="V141" s="62">
        <f t="shared" si="8"/>
        <v>29</v>
      </c>
    </row>
    <row r="142" spans="1:22" x14ac:dyDescent="0.2">
      <c r="A142" s="11">
        <v>40436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8</v>
      </c>
      <c r="P142">
        <v>0</v>
      </c>
      <c r="Q142">
        <v>0</v>
      </c>
      <c r="R142">
        <v>0</v>
      </c>
      <c r="S142">
        <v>0</v>
      </c>
      <c r="T142" s="62">
        <f t="shared" si="7"/>
        <v>12</v>
      </c>
      <c r="U142" s="4">
        <v>3</v>
      </c>
      <c r="V142" s="62">
        <f t="shared" si="8"/>
        <v>15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</v>
      </c>
      <c r="P143">
        <v>0</v>
      </c>
      <c r="Q143">
        <v>0</v>
      </c>
      <c r="R143">
        <v>0</v>
      </c>
      <c r="S143">
        <v>0</v>
      </c>
      <c r="T143" s="62">
        <f t="shared" si="7"/>
        <v>4</v>
      </c>
      <c r="U143" s="4">
        <v>1</v>
      </c>
      <c r="V143" s="62">
        <f t="shared" si="8"/>
        <v>5</v>
      </c>
    </row>
    <row r="144" spans="1:22" x14ac:dyDescent="0.2">
      <c r="A144" s="11">
        <v>40438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12"/>
      <c r="R144" s="4"/>
      <c r="S144" s="12"/>
      <c r="T144" s="62">
        <f t="shared" si="7"/>
        <v>0</v>
      </c>
      <c r="U144" s="4"/>
      <c r="V144" s="62">
        <f t="shared" si="8"/>
        <v>0</v>
      </c>
    </row>
    <row r="145" spans="1:22" x14ac:dyDescent="0.2">
      <c r="A145" s="11">
        <v>40439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12"/>
      <c r="R145" s="4"/>
      <c r="S145" s="12"/>
      <c r="T145" s="62">
        <f t="shared" si="7"/>
        <v>0</v>
      </c>
      <c r="U145" s="4"/>
      <c r="V145" s="62">
        <f t="shared" si="8"/>
        <v>0</v>
      </c>
    </row>
    <row r="146" spans="1:22" x14ac:dyDescent="0.2">
      <c r="A146" s="11">
        <v>40440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12"/>
      <c r="R146" s="4"/>
      <c r="S146" s="12"/>
      <c r="T146" s="62">
        <f t="shared" si="7"/>
        <v>0</v>
      </c>
      <c r="U146" s="4"/>
      <c r="V146" s="62">
        <f t="shared" si="8"/>
        <v>0</v>
      </c>
    </row>
    <row r="147" spans="1:22" x14ac:dyDescent="0.2">
      <c r="A147" s="11">
        <v>40441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12"/>
      <c r="R147" s="4"/>
      <c r="S147" s="12"/>
      <c r="T147" s="62">
        <f t="shared" si="7"/>
        <v>0</v>
      </c>
      <c r="U147" s="4"/>
      <c r="V147" s="62">
        <f t="shared" si="8"/>
        <v>0</v>
      </c>
    </row>
    <row r="148" spans="1:22" x14ac:dyDescent="0.2">
      <c r="A148" s="11">
        <v>40442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12"/>
      <c r="R148" s="4"/>
      <c r="S148" s="12"/>
      <c r="T148" s="62">
        <f t="shared" si="7"/>
        <v>0</v>
      </c>
      <c r="U148" s="4"/>
      <c r="V148" s="62">
        <f t="shared" si="8"/>
        <v>0</v>
      </c>
    </row>
    <row r="149" spans="1:22" x14ac:dyDescent="0.2">
      <c r="A149" s="11">
        <v>40443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12"/>
      <c r="R149" s="4"/>
      <c r="S149" s="12"/>
      <c r="T149" s="62">
        <f t="shared" si="7"/>
        <v>0</v>
      </c>
      <c r="U149" s="4"/>
      <c r="V149" s="62">
        <f t="shared" si="8"/>
        <v>0</v>
      </c>
    </row>
    <row r="150" spans="1:22" x14ac:dyDescent="0.2">
      <c r="A150" s="11">
        <v>40444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12"/>
      <c r="R150" s="4"/>
      <c r="S150" s="12"/>
      <c r="T150" s="62">
        <f t="shared" si="7"/>
        <v>0</v>
      </c>
      <c r="U150" s="4"/>
      <c r="V150" s="62">
        <f t="shared" si="8"/>
        <v>0</v>
      </c>
    </row>
    <row r="151" spans="1:22" x14ac:dyDescent="0.2">
      <c r="A151" s="11">
        <v>40445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12"/>
      <c r="R151" s="4"/>
      <c r="S151" s="12"/>
      <c r="T151" s="62">
        <f t="shared" si="7"/>
        <v>0</v>
      </c>
      <c r="U151" s="4"/>
      <c r="V151" s="62">
        <v>0</v>
      </c>
    </row>
    <row r="152" spans="1:22" x14ac:dyDescent="0.2">
      <c r="A152" s="11">
        <v>40446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12"/>
      <c r="R152" s="4"/>
      <c r="S152" s="12"/>
      <c r="T152" s="62">
        <f t="shared" si="7"/>
        <v>0</v>
      </c>
      <c r="U152" s="4"/>
      <c r="V152" s="62"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SUM(B9:B133)</f>
        <v>4531.0300000000007</v>
      </c>
      <c r="C155">
        <f t="shared" ref="C155:V155" si="9">SUM(C9:C133)</f>
        <v>50.72999999999999</v>
      </c>
      <c r="D155">
        <f t="shared" si="9"/>
        <v>1</v>
      </c>
      <c r="E155">
        <f t="shared" si="9"/>
        <v>32.96</v>
      </c>
      <c r="F155">
        <f t="shared" si="9"/>
        <v>1</v>
      </c>
      <c r="G155">
        <f t="shared" si="9"/>
        <v>3.99</v>
      </c>
      <c r="H155">
        <f t="shared" si="9"/>
        <v>0</v>
      </c>
      <c r="I155">
        <f t="shared" si="9"/>
        <v>497.96000000000004</v>
      </c>
      <c r="J155">
        <f t="shared" si="9"/>
        <v>15</v>
      </c>
      <c r="K155">
        <f t="shared" si="9"/>
        <v>0</v>
      </c>
      <c r="L155">
        <f t="shared" si="9"/>
        <v>112.99</v>
      </c>
      <c r="M155">
        <f t="shared" si="9"/>
        <v>27.98</v>
      </c>
      <c r="N155">
        <f t="shared" si="9"/>
        <v>0</v>
      </c>
      <c r="O155">
        <f t="shared" si="9"/>
        <v>789.95000000000027</v>
      </c>
      <c r="P155">
        <f t="shared" si="9"/>
        <v>0</v>
      </c>
      <c r="Q155">
        <f t="shared" si="9"/>
        <v>0</v>
      </c>
      <c r="R155">
        <f t="shared" si="9"/>
        <v>19.979999999999997</v>
      </c>
      <c r="S155">
        <f t="shared" si="9"/>
        <v>0</v>
      </c>
      <c r="T155">
        <f t="shared" si="9"/>
        <v>6448.37</v>
      </c>
      <c r="U155">
        <f t="shared" si="9"/>
        <v>1640.4500000000005</v>
      </c>
      <c r="V155">
        <f t="shared" si="9"/>
        <v>8088.8199999999979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16461.829999999994</v>
      </c>
    </row>
  </sheetData>
  <mergeCells count="18">
    <mergeCell ref="E3:G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X165"/>
  <sheetViews>
    <sheetView zoomScale="70" zoomScaleNormal="70" workbookViewId="0">
      <pane xSplit="21" ySplit="8" topLeftCell="V101" activePane="bottomRight" state="frozen"/>
      <selection pane="topRight" activeCell="V1" sqref="V1"/>
      <selection pane="bottomLeft" activeCell="A9" sqref="A9"/>
      <selection pane="bottomRight" activeCell="U143" sqref="U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77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78</v>
      </c>
      <c r="B3" s="73"/>
      <c r="C3" s="73"/>
      <c r="E3" s="71" t="s">
        <v>79</v>
      </c>
      <c r="F3" s="71"/>
      <c r="G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71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80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62">
        <f>SUM(B9:S9)</f>
        <v>0</v>
      </c>
      <c r="V9" s="62">
        <f>SUM(T9+U9)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ref="T10:T73" si="0">SUM(B10:S10)</f>
        <v>0</v>
      </c>
      <c r="V10" s="62">
        <f t="shared" ref="V10:V73" si="1">SUM(T10+U10)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U21" s="4"/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0.2</v>
      </c>
      <c r="P24" s="4">
        <v>0</v>
      </c>
      <c r="Q24" s="1">
        <v>0</v>
      </c>
      <c r="R24" s="4">
        <v>0</v>
      </c>
      <c r="S24" s="1">
        <v>0</v>
      </c>
      <c r="T24" s="62">
        <f t="shared" ref="T24:T27" si="2">SUM(B24:S24)</f>
        <v>0.2</v>
      </c>
      <c r="U24" s="4">
        <v>0</v>
      </c>
      <c r="V24" s="62">
        <f>SUM(T24+U24)</f>
        <v>0.2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0.2</v>
      </c>
      <c r="P25" s="4">
        <v>0</v>
      </c>
      <c r="Q25" s="1">
        <v>0</v>
      </c>
      <c r="R25" s="4">
        <v>0</v>
      </c>
      <c r="S25" s="1">
        <v>0</v>
      </c>
      <c r="T25" s="62">
        <f t="shared" si="2"/>
        <v>0.2</v>
      </c>
      <c r="U25" s="4">
        <v>0</v>
      </c>
      <c r="V25" s="62">
        <f t="shared" si="1"/>
        <v>0.2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0.2</v>
      </c>
      <c r="P26" s="4">
        <v>0</v>
      </c>
      <c r="Q26" s="1">
        <v>0</v>
      </c>
      <c r="R26" s="4">
        <v>0</v>
      </c>
      <c r="S26" s="1">
        <v>0</v>
      </c>
      <c r="T26" s="62">
        <f t="shared" si="2"/>
        <v>0.2</v>
      </c>
      <c r="U26" s="4">
        <v>0</v>
      </c>
      <c r="V26" s="62">
        <f t="shared" si="1"/>
        <v>0.2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0.2</v>
      </c>
      <c r="P27" s="4">
        <v>0</v>
      </c>
      <c r="Q27" s="1">
        <v>0</v>
      </c>
      <c r="R27" s="4">
        <v>0</v>
      </c>
      <c r="S27" s="1">
        <v>0</v>
      </c>
      <c r="T27" s="62">
        <f t="shared" si="2"/>
        <v>0.2</v>
      </c>
      <c r="U27" s="4">
        <v>0</v>
      </c>
      <c r="V27" s="62">
        <f t="shared" si="1"/>
        <v>0.2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0.2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0.2</v>
      </c>
      <c r="U28" s="4">
        <v>0</v>
      </c>
      <c r="V28" s="62">
        <f>SUM(T28+U28)</f>
        <v>0.2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1</v>
      </c>
      <c r="M29" s="4">
        <v>0</v>
      </c>
      <c r="N29" s="1">
        <v>0</v>
      </c>
      <c r="O29" s="4">
        <v>0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1</v>
      </c>
      <c r="U29" s="4">
        <v>1</v>
      </c>
      <c r="V29" s="62">
        <f>SUM(T29+U29)</f>
        <v>2</v>
      </c>
    </row>
    <row r="30" spans="1:22" x14ac:dyDescent="0.2">
      <c r="A30" s="11">
        <v>40324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1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2</v>
      </c>
      <c r="U30" s="4">
        <v>0</v>
      </c>
      <c r="V30" s="62">
        <f>SUM(T30+U30)</f>
        <v>2</v>
      </c>
    </row>
    <row r="31" spans="1:22" x14ac:dyDescent="0.2">
      <c r="A31" s="11">
        <v>40325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0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1</v>
      </c>
      <c r="U31" s="4">
        <v>1</v>
      </c>
      <c r="V31" s="62">
        <f t="shared" si="1"/>
        <v>2</v>
      </c>
    </row>
    <row r="32" spans="1:22" x14ac:dyDescent="0.2">
      <c r="A32" s="11">
        <v>40326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1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2</v>
      </c>
      <c r="U32" s="4">
        <v>1</v>
      </c>
      <c r="V32" s="62">
        <f t="shared" si="1"/>
        <v>3</v>
      </c>
    </row>
    <row r="33" spans="1:24" x14ac:dyDescent="0.2">
      <c r="A33" s="11">
        <v>40327</v>
      </c>
      <c r="B33">
        <v>1.75</v>
      </c>
      <c r="C33">
        <v>0</v>
      </c>
      <c r="D33">
        <v>0</v>
      </c>
      <c r="E33">
        <v>0</v>
      </c>
      <c r="F33">
        <v>0.25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2">
        <v>0</v>
      </c>
      <c r="O33" s="4">
        <v>0.5</v>
      </c>
      <c r="P33" s="4">
        <v>0</v>
      </c>
      <c r="Q33" s="12">
        <v>0</v>
      </c>
      <c r="R33" s="4">
        <v>0</v>
      </c>
      <c r="S33" s="12">
        <v>0</v>
      </c>
      <c r="T33" s="62">
        <f t="shared" si="0"/>
        <v>2.5</v>
      </c>
      <c r="U33" s="4">
        <v>1.25</v>
      </c>
      <c r="V33" s="62">
        <f t="shared" si="1"/>
        <v>3.75</v>
      </c>
    </row>
    <row r="34" spans="1:24" x14ac:dyDescent="0.2">
      <c r="A34" s="11">
        <v>40328</v>
      </c>
      <c r="B34">
        <v>1.75</v>
      </c>
      <c r="C34">
        <v>0</v>
      </c>
      <c r="D34">
        <v>0</v>
      </c>
      <c r="E34">
        <v>0</v>
      </c>
      <c r="F34">
        <v>0.25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12">
        <v>0</v>
      </c>
      <c r="O34" s="4">
        <v>0.5</v>
      </c>
      <c r="P34" s="4">
        <v>0</v>
      </c>
      <c r="Q34" s="12">
        <v>0</v>
      </c>
      <c r="R34" s="4">
        <v>0</v>
      </c>
      <c r="S34" s="12">
        <v>0</v>
      </c>
      <c r="T34" s="62">
        <f t="shared" si="0"/>
        <v>2.5</v>
      </c>
      <c r="U34" s="4">
        <v>1.25</v>
      </c>
      <c r="V34" s="62">
        <f t="shared" si="1"/>
        <v>3.75</v>
      </c>
    </row>
    <row r="35" spans="1:24" x14ac:dyDescent="0.2">
      <c r="A35" s="11">
        <v>40329</v>
      </c>
      <c r="B35">
        <v>1.75</v>
      </c>
      <c r="C35">
        <v>0</v>
      </c>
      <c r="D35">
        <v>0</v>
      </c>
      <c r="E35">
        <v>0</v>
      </c>
      <c r="F35">
        <v>0.25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12">
        <v>0</v>
      </c>
      <c r="O35" s="4">
        <v>0.5</v>
      </c>
      <c r="P35" s="4">
        <v>0</v>
      </c>
      <c r="Q35" s="12">
        <v>0</v>
      </c>
      <c r="R35" s="4">
        <v>0</v>
      </c>
      <c r="S35" s="12">
        <v>0</v>
      </c>
      <c r="T35" s="62">
        <f t="shared" si="0"/>
        <v>2.5</v>
      </c>
      <c r="U35" s="4">
        <v>1.25</v>
      </c>
      <c r="V35" s="62">
        <f>SUM(T35+U35)</f>
        <v>3.75</v>
      </c>
    </row>
    <row r="36" spans="1:24" x14ac:dyDescent="0.2">
      <c r="A36" s="11">
        <v>40330</v>
      </c>
      <c r="B36">
        <v>1.75</v>
      </c>
      <c r="C36">
        <v>0</v>
      </c>
      <c r="D36">
        <v>0</v>
      </c>
      <c r="E36">
        <v>0</v>
      </c>
      <c r="F36">
        <v>0.25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12">
        <v>0</v>
      </c>
      <c r="O36" s="4">
        <v>0.5</v>
      </c>
      <c r="P36" s="4">
        <v>0</v>
      </c>
      <c r="Q36" s="12">
        <v>0</v>
      </c>
      <c r="R36" s="4">
        <v>0</v>
      </c>
      <c r="S36" s="12">
        <v>0</v>
      </c>
      <c r="T36" s="62">
        <f t="shared" si="0"/>
        <v>2.5</v>
      </c>
      <c r="U36" s="4">
        <v>1.25</v>
      </c>
      <c r="V36" s="62">
        <f>SUM(T36+U36)</f>
        <v>3.75</v>
      </c>
    </row>
    <row r="37" spans="1:24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0</v>
      </c>
      <c r="U37" s="4">
        <v>0</v>
      </c>
      <c r="V37">
        <v>0</v>
      </c>
      <c r="W37" t="s">
        <v>81</v>
      </c>
      <c r="X37" t="s">
        <v>81</v>
      </c>
    </row>
    <row r="38" spans="1:24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2">
        <f t="shared" si="0"/>
        <v>0</v>
      </c>
      <c r="U38" s="4">
        <v>2</v>
      </c>
      <c r="V38">
        <v>0</v>
      </c>
      <c r="W38" t="s">
        <v>81</v>
      </c>
      <c r="X38" t="s">
        <v>81</v>
      </c>
    </row>
    <row r="39" spans="1:24" x14ac:dyDescent="0.2">
      <c r="A39" s="11">
        <v>40333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2</v>
      </c>
      <c r="U39" s="4">
        <v>0</v>
      </c>
      <c r="V39" s="62">
        <f t="shared" si="1"/>
        <v>2</v>
      </c>
    </row>
    <row r="40" spans="1:24" x14ac:dyDescent="0.2">
      <c r="A40" s="11">
        <v>40334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0.33</v>
      </c>
      <c r="P40">
        <v>0</v>
      </c>
      <c r="Q40">
        <v>0</v>
      </c>
      <c r="R40">
        <v>0</v>
      </c>
      <c r="S40">
        <v>0</v>
      </c>
      <c r="T40" s="62">
        <f t="shared" si="0"/>
        <v>0.33</v>
      </c>
      <c r="U40" s="4">
        <v>0.33</v>
      </c>
      <c r="V40" s="62">
        <f t="shared" si="1"/>
        <v>0.66</v>
      </c>
    </row>
    <row r="41" spans="1:24" x14ac:dyDescent="0.2">
      <c r="A41" s="11">
        <v>40335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0.33</v>
      </c>
      <c r="P41">
        <v>0</v>
      </c>
      <c r="Q41">
        <v>0</v>
      </c>
      <c r="R41">
        <v>0</v>
      </c>
      <c r="S41">
        <v>0</v>
      </c>
      <c r="T41" s="62">
        <f t="shared" si="0"/>
        <v>0.33</v>
      </c>
      <c r="U41" s="4">
        <v>0.33</v>
      </c>
      <c r="V41" s="62">
        <f t="shared" si="1"/>
        <v>0.66</v>
      </c>
    </row>
    <row r="42" spans="1:24" x14ac:dyDescent="0.2">
      <c r="A42" s="11">
        <v>40336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0.33</v>
      </c>
      <c r="P42">
        <v>0</v>
      </c>
      <c r="Q42">
        <v>0</v>
      </c>
      <c r="R42">
        <v>0</v>
      </c>
      <c r="S42">
        <v>0</v>
      </c>
      <c r="T42" s="62">
        <f t="shared" si="0"/>
        <v>0.33</v>
      </c>
      <c r="U42" s="4">
        <v>0.33</v>
      </c>
      <c r="V42" s="62">
        <f>SUM(T42+U42)</f>
        <v>0.66</v>
      </c>
    </row>
    <row r="43" spans="1:24" x14ac:dyDescent="0.2">
      <c r="A43" s="11">
        <v>40337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2</v>
      </c>
      <c r="P43" s="4">
        <v>0</v>
      </c>
      <c r="Q43" s="1">
        <v>0</v>
      </c>
      <c r="R43" s="4">
        <v>0</v>
      </c>
      <c r="S43" s="1">
        <v>0</v>
      </c>
      <c r="T43" s="62">
        <f t="shared" si="0"/>
        <v>4</v>
      </c>
      <c r="U43" s="4">
        <v>1</v>
      </c>
      <c r="V43" s="62">
        <f>SUM(T43+U43)</f>
        <v>5</v>
      </c>
    </row>
    <row r="44" spans="1:24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62">
        <f t="shared" si="0"/>
        <v>1</v>
      </c>
      <c r="U44" s="4">
        <v>0</v>
      </c>
      <c r="V44" s="62">
        <f t="shared" si="1"/>
        <v>1</v>
      </c>
    </row>
    <row r="45" spans="1:24" x14ac:dyDescent="0.2">
      <c r="A45" s="11">
        <v>40339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0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0</v>
      </c>
      <c r="U45" s="4">
        <v>0</v>
      </c>
      <c r="V45" s="62">
        <f t="shared" si="1"/>
        <v>0</v>
      </c>
    </row>
    <row r="46" spans="1:24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0</v>
      </c>
      <c r="U46" s="4">
        <v>0</v>
      </c>
      <c r="V46" s="62">
        <f t="shared" si="1"/>
        <v>0</v>
      </c>
    </row>
    <row r="47" spans="1:24" x14ac:dyDescent="0.2">
      <c r="A47" s="11">
        <v>40341</v>
      </c>
      <c r="B47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62">
        <f t="shared" si="0"/>
        <v>5</v>
      </c>
      <c r="U47" s="4">
        <v>0.33</v>
      </c>
      <c r="V47" s="62">
        <f t="shared" si="1"/>
        <v>5.33</v>
      </c>
    </row>
    <row r="48" spans="1:24" x14ac:dyDescent="0.2">
      <c r="A48" s="11">
        <v>40342</v>
      </c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62">
        <f t="shared" si="0"/>
        <v>5</v>
      </c>
      <c r="U48" s="4">
        <v>0.33</v>
      </c>
      <c r="V48" s="62">
        <f t="shared" si="1"/>
        <v>5.33</v>
      </c>
    </row>
    <row r="49" spans="1:22" x14ac:dyDescent="0.2">
      <c r="A49" s="11">
        <v>40343</v>
      </c>
      <c r="B49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62">
        <f t="shared" si="0"/>
        <v>5</v>
      </c>
      <c r="U49" s="4">
        <v>0.33</v>
      </c>
      <c r="V49" s="62">
        <f t="shared" si="1"/>
        <v>5.33</v>
      </c>
    </row>
    <row r="50" spans="1:22" x14ac:dyDescent="0.2">
      <c r="A50" s="11">
        <v>40344</v>
      </c>
      <c r="B50" s="62">
        <v>15</v>
      </c>
      <c r="C50" s="62">
        <v>0</v>
      </c>
      <c r="D50" s="62">
        <v>0</v>
      </c>
      <c r="E50" s="62">
        <v>0</v>
      </c>
      <c r="F50" s="62">
        <v>0</v>
      </c>
      <c r="G50" s="62">
        <v>0</v>
      </c>
      <c r="H50" s="62">
        <v>0</v>
      </c>
      <c r="I50" s="62">
        <v>0</v>
      </c>
      <c r="J50" s="62">
        <v>1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0</v>
      </c>
      <c r="S50" s="62">
        <v>0</v>
      </c>
      <c r="T50" s="62">
        <f t="shared" ref="T50" si="3">SUM(B50:S50)</f>
        <v>16</v>
      </c>
      <c r="U50" s="62">
        <v>1</v>
      </c>
      <c r="V50" s="62">
        <f t="shared" si="1"/>
        <v>17</v>
      </c>
    </row>
    <row r="51" spans="1:22" x14ac:dyDescent="0.2">
      <c r="A51" s="11">
        <v>40345</v>
      </c>
      <c r="B51">
        <v>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62">
        <f t="shared" si="0"/>
        <v>4</v>
      </c>
      <c r="U51" s="4">
        <v>1</v>
      </c>
      <c r="V51" s="62">
        <f t="shared" si="1"/>
        <v>5</v>
      </c>
    </row>
    <row r="52" spans="1:22" x14ac:dyDescent="0.2">
      <c r="A52" s="11">
        <v>40346</v>
      </c>
      <c r="B52">
        <v>47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s="62">
        <f t="shared" si="0"/>
        <v>49</v>
      </c>
      <c r="U52" s="4">
        <v>6</v>
      </c>
      <c r="V52" s="62">
        <f t="shared" si="1"/>
        <v>55</v>
      </c>
    </row>
    <row r="53" spans="1:22" x14ac:dyDescent="0.2">
      <c r="A53" s="11">
        <v>40347</v>
      </c>
      <c r="B53" t="s">
        <v>32</v>
      </c>
      <c r="C53" t="s">
        <v>32</v>
      </c>
      <c r="D53" t="s">
        <v>32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</row>
    <row r="54" spans="1:22" x14ac:dyDescent="0.2">
      <c r="A54" s="11">
        <v>40348</v>
      </c>
      <c r="B54">
        <v>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0.33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62">
        <f t="shared" si="0"/>
        <v>10.33</v>
      </c>
      <c r="U54" s="4">
        <v>1.6</v>
      </c>
      <c r="V54" s="62">
        <f t="shared" si="1"/>
        <v>11.93</v>
      </c>
    </row>
    <row r="55" spans="1:22" x14ac:dyDescent="0.2">
      <c r="A55" s="11">
        <v>40349</v>
      </c>
      <c r="B55">
        <v>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0.33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62">
        <f t="shared" si="0"/>
        <v>10.33</v>
      </c>
      <c r="U55" s="4">
        <v>1.6</v>
      </c>
      <c r="V55" s="62">
        <f t="shared" si="1"/>
        <v>11.93</v>
      </c>
    </row>
    <row r="56" spans="1:22" x14ac:dyDescent="0.2">
      <c r="A56" s="11">
        <v>40350</v>
      </c>
      <c r="B56">
        <v>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62">
        <f t="shared" si="0"/>
        <v>10.33</v>
      </c>
      <c r="U56" s="4">
        <v>1.6</v>
      </c>
      <c r="V56" s="62">
        <f t="shared" si="1"/>
        <v>11.93</v>
      </c>
    </row>
    <row r="57" spans="1:22" x14ac:dyDescent="0.2">
      <c r="A57" s="11">
        <v>40351</v>
      </c>
      <c r="B57">
        <v>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62">
        <f t="shared" si="0"/>
        <v>10</v>
      </c>
      <c r="U57" s="4">
        <v>2</v>
      </c>
      <c r="V57" s="62">
        <f t="shared" si="1"/>
        <v>12</v>
      </c>
    </row>
    <row r="58" spans="1:22" x14ac:dyDescent="0.2">
      <c r="A58" s="11">
        <v>40352</v>
      </c>
      <c r="B58">
        <v>25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26</v>
      </c>
      <c r="U58" s="4">
        <v>2</v>
      </c>
      <c r="V58" s="62">
        <f t="shared" si="1"/>
        <v>28</v>
      </c>
    </row>
    <row r="59" spans="1:22" x14ac:dyDescent="0.2">
      <c r="A59" s="11">
        <v>40353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1</v>
      </c>
      <c r="U59" s="4">
        <v>0</v>
      </c>
      <c r="V59" s="62">
        <f t="shared" si="1"/>
        <v>1</v>
      </c>
    </row>
    <row r="60" spans="1:22" x14ac:dyDescent="0.2">
      <c r="A60" s="11">
        <v>40354</v>
      </c>
      <c r="B60">
        <v>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62">
        <f t="shared" si="0"/>
        <v>9</v>
      </c>
      <c r="U60" s="4">
        <v>2</v>
      </c>
      <c r="V60" s="62">
        <f t="shared" si="1"/>
        <v>11</v>
      </c>
    </row>
    <row r="61" spans="1:22" x14ac:dyDescent="0.2">
      <c r="A61" s="11">
        <v>40355</v>
      </c>
      <c r="B61">
        <v>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7.33</v>
      </c>
      <c r="U61" s="4">
        <v>2.33</v>
      </c>
      <c r="V61" s="62">
        <f t="shared" si="1"/>
        <v>9.66</v>
      </c>
    </row>
    <row r="62" spans="1:22" x14ac:dyDescent="0.2">
      <c r="A62" s="11">
        <v>40356</v>
      </c>
      <c r="B62">
        <v>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0.33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7.33</v>
      </c>
      <c r="U62" s="4">
        <v>2.33</v>
      </c>
      <c r="V62" s="62">
        <f t="shared" si="1"/>
        <v>9.66</v>
      </c>
    </row>
    <row r="63" spans="1:22" x14ac:dyDescent="0.2">
      <c r="A63" s="11">
        <v>40357</v>
      </c>
      <c r="B63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7.33</v>
      </c>
      <c r="U63" s="4">
        <v>2.33</v>
      </c>
      <c r="V63" s="62">
        <f t="shared" si="1"/>
        <v>9.66</v>
      </c>
    </row>
    <row r="64" spans="1:22" x14ac:dyDescent="0.2">
      <c r="A64" s="11">
        <v>40358</v>
      </c>
      <c r="B64">
        <v>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 s="62">
        <f t="shared" si="0"/>
        <v>10</v>
      </c>
      <c r="U64" s="4">
        <v>5</v>
      </c>
      <c r="V64" s="62">
        <f t="shared" si="1"/>
        <v>15</v>
      </c>
    </row>
    <row r="65" spans="1:22" x14ac:dyDescent="0.2">
      <c r="A65" s="11">
        <v>40359</v>
      </c>
      <c r="B65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62">
        <f t="shared" si="0"/>
        <v>2</v>
      </c>
      <c r="U65" s="4">
        <v>0</v>
      </c>
      <c r="V65" s="62">
        <f t="shared" si="1"/>
        <v>2</v>
      </c>
    </row>
    <row r="66" spans="1:22" x14ac:dyDescent="0.2">
      <c r="A66" s="11">
        <v>40360</v>
      </c>
      <c r="B66">
        <v>5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</v>
      </c>
      <c r="P66">
        <v>0</v>
      </c>
      <c r="Q66">
        <v>0</v>
      </c>
      <c r="R66">
        <v>0</v>
      </c>
      <c r="S66">
        <v>0</v>
      </c>
      <c r="T66" s="62">
        <f t="shared" si="0"/>
        <v>9</v>
      </c>
      <c r="U66" s="4">
        <v>2</v>
      </c>
      <c r="V66" s="62">
        <f t="shared" si="1"/>
        <v>11</v>
      </c>
    </row>
    <row r="67" spans="1:22" x14ac:dyDescent="0.2">
      <c r="A67" s="11">
        <v>40361</v>
      </c>
      <c r="B67">
        <v>4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62">
        <f t="shared" si="0"/>
        <v>6</v>
      </c>
      <c r="U67" s="4">
        <v>2</v>
      </c>
      <c r="V67" s="62">
        <f t="shared" si="1"/>
        <v>8</v>
      </c>
    </row>
    <row r="68" spans="1:22" x14ac:dyDescent="0.2">
      <c r="A68" s="11">
        <v>40362</v>
      </c>
      <c r="B68">
        <v>10</v>
      </c>
      <c r="C68">
        <v>1.5</v>
      </c>
      <c r="D68">
        <v>0</v>
      </c>
      <c r="E68">
        <v>1.25</v>
      </c>
      <c r="F68">
        <v>0</v>
      </c>
      <c r="G68">
        <v>0</v>
      </c>
      <c r="H68">
        <v>0</v>
      </c>
      <c r="I68">
        <v>1</v>
      </c>
      <c r="J68">
        <v>0.25</v>
      </c>
      <c r="K68">
        <v>0</v>
      </c>
      <c r="L68">
        <v>0.5</v>
      </c>
      <c r="M68">
        <v>0</v>
      </c>
      <c r="N68">
        <v>0</v>
      </c>
      <c r="O68">
        <v>0.5</v>
      </c>
      <c r="P68">
        <v>0</v>
      </c>
      <c r="Q68">
        <v>0</v>
      </c>
      <c r="R68">
        <v>0.75</v>
      </c>
      <c r="S68">
        <v>0</v>
      </c>
      <c r="T68" s="62">
        <f t="shared" si="0"/>
        <v>15.75</v>
      </c>
      <c r="U68" s="4">
        <v>1.75</v>
      </c>
      <c r="V68" s="62">
        <f t="shared" si="1"/>
        <v>17.5</v>
      </c>
    </row>
    <row r="69" spans="1:22" x14ac:dyDescent="0.2">
      <c r="A69" s="11">
        <v>40363</v>
      </c>
      <c r="B69">
        <v>10</v>
      </c>
      <c r="C69">
        <v>1.5</v>
      </c>
      <c r="D69">
        <v>0</v>
      </c>
      <c r="E69">
        <v>1.25</v>
      </c>
      <c r="F69">
        <v>0</v>
      </c>
      <c r="G69">
        <v>0</v>
      </c>
      <c r="H69">
        <v>0</v>
      </c>
      <c r="I69">
        <v>1</v>
      </c>
      <c r="J69">
        <v>0.25</v>
      </c>
      <c r="K69">
        <v>0</v>
      </c>
      <c r="L69">
        <v>0.5</v>
      </c>
      <c r="M69">
        <v>0</v>
      </c>
      <c r="N69">
        <v>0</v>
      </c>
      <c r="O69">
        <v>0.5</v>
      </c>
      <c r="P69">
        <v>0</v>
      </c>
      <c r="Q69">
        <v>0</v>
      </c>
      <c r="R69">
        <v>0.75</v>
      </c>
      <c r="S69">
        <v>0</v>
      </c>
      <c r="T69" s="62">
        <f t="shared" si="0"/>
        <v>15.75</v>
      </c>
      <c r="U69" s="4">
        <v>1.75</v>
      </c>
      <c r="V69" s="62">
        <f t="shared" si="1"/>
        <v>17.5</v>
      </c>
    </row>
    <row r="70" spans="1:22" x14ac:dyDescent="0.2">
      <c r="A70" s="11">
        <v>40364</v>
      </c>
      <c r="B70">
        <v>10</v>
      </c>
      <c r="C70">
        <v>1.5</v>
      </c>
      <c r="D70">
        <v>0</v>
      </c>
      <c r="E70">
        <v>1.25</v>
      </c>
      <c r="F70">
        <v>0</v>
      </c>
      <c r="G70">
        <v>0</v>
      </c>
      <c r="H70">
        <v>0</v>
      </c>
      <c r="I70">
        <v>1</v>
      </c>
      <c r="J70">
        <v>0.25</v>
      </c>
      <c r="K70">
        <v>0</v>
      </c>
      <c r="L70">
        <v>0.5</v>
      </c>
      <c r="M70">
        <v>0</v>
      </c>
      <c r="N70">
        <v>0</v>
      </c>
      <c r="O70">
        <v>0.5</v>
      </c>
      <c r="P70">
        <v>0</v>
      </c>
      <c r="Q70">
        <v>0</v>
      </c>
      <c r="R70">
        <v>0.75</v>
      </c>
      <c r="S70">
        <v>0</v>
      </c>
      <c r="T70" s="62">
        <f t="shared" si="0"/>
        <v>15.75</v>
      </c>
      <c r="U70" s="4">
        <v>1.75</v>
      </c>
      <c r="V70" s="62">
        <f t="shared" si="1"/>
        <v>17.5</v>
      </c>
    </row>
    <row r="71" spans="1:22" x14ac:dyDescent="0.2">
      <c r="A71" s="11">
        <v>40365</v>
      </c>
      <c r="B71">
        <v>10</v>
      </c>
      <c r="C71">
        <v>1.5</v>
      </c>
      <c r="D71">
        <v>0</v>
      </c>
      <c r="E71">
        <v>1.25</v>
      </c>
      <c r="F71">
        <v>0</v>
      </c>
      <c r="G71">
        <v>0</v>
      </c>
      <c r="H71">
        <v>0</v>
      </c>
      <c r="I71">
        <v>1</v>
      </c>
      <c r="J71">
        <v>0.25</v>
      </c>
      <c r="K71">
        <v>0</v>
      </c>
      <c r="L71">
        <v>0.5</v>
      </c>
      <c r="M71">
        <v>0</v>
      </c>
      <c r="N71">
        <v>0</v>
      </c>
      <c r="O71">
        <v>0.5</v>
      </c>
      <c r="P71">
        <v>0</v>
      </c>
      <c r="Q71">
        <v>0</v>
      </c>
      <c r="R71">
        <v>0.75</v>
      </c>
      <c r="S71">
        <v>0</v>
      </c>
      <c r="T71" s="62">
        <f t="shared" si="0"/>
        <v>15.75</v>
      </c>
      <c r="U71" s="4">
        <v>1.75</v>
      </c>
      <c r="V71" s="62">
        <f t="shared" si="1"/>
        <v>17.5</v>
      </c>
    </row>
    <row r="72" spans="1:22" x14ac:dyDescent="0.2">
      <c r="A72" s="11">
        <v>40366</v>
      </c>
      <c r="B72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62">
        <f t="shared" si="0"/>
        <v>5</v>
      </c>
      <c r="U72" s="4">
        <v>1</v>
      </c>
      <c r="V72" s="62">
        <f t="shared" si="1"/>
        <v>6</v>
      </c>
    </row>
    <row r="73" spans="1:22" x14ac:dyDescent="0.2">
      <c r="A73" s="11">
        <v>40367</v>
      </c>
      <c r="B73">
        <v>5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si="0"/>
        <v>6</v>
      </c>
      <c r="U73" s="4">
        <v>2</v>
      </c>
      <c r="V73" s="62">
        <f t="shared" si="1"/>
        <v>8</v>
      </c>
    </row>
    <row r="74" spans="1:22" x14ac:dyDescent="0.2">
      <c r="A74" s="11">
        <v>40368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ref="T74:T137" si="4">SUM(B74:S74)</f>
        <v>3</v>
      </c>
      <c r="U74" s="4">
        <v>4</v>
      </c>
      <c r="V74" s="62">
        <f t="shared" ref="V74:V132" si="5">SUM(T74+U74)</f>
        <v>7</v>
      </c>
    </row>
    <row r="75" spans="1:22" x14ac:dyDescent="0.2">
      <c r="A75" s="11">
        <v>40369</v>
      </c>
      <c r="B75">
        <v>4.33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</v>
      </c>
      <c r="J75">
        <v>0.33</v>
      </c>
      <c r="K75">
        <v>0</v>
      </c>
      <c r="L75">
        <v>0</v>
      </c>
      <c r="M75">
        <v>0</v>
      </c>
      <c r="N75">
        <v>0</v>
      </c>
      <c r="O75">
        <v>0.33</v>
      </c>
      <c r="P75">
        <v>0</v>
      </c>
      <c r="Q75">
        <v>0</v>
      </c>
      <c r="R75">
        <v>0</v>
      </c>
      <c r="S75">
        <v>0</v>
      </c>
      <c r="T75" s="62">
        <f t="shared" si="4"/>
        <v>5.32</v>
      </c>
      <c r="U75" s="4">
        <v>3</v>
      </c>
      <c r="V75" s="62">
        <f t="shared" si="5"/>
        <v>8.32</v>
      </c>
    </row>
    <row r="76" spans="1:22" x14ac:dyDescent="0.2">
      <c r="A76" s="11">
        <v>40370</v>
      </c>
      <c r="B76">
        <v>4.33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0.33</v>
      </c>
      <c r="J76">
        <v>0.33</v>
      </c>
      <c r="K76">
        <v>0</v>
      </c>
      <c r="L76">
        <v>0</v>
      </c>
      <c r="M76">
        <v>0</v>
      </c>
      <c r="N76">
        <v>0</v>
      </c>
      <c r="O76">
        <v>0.33</v>
      </c>
      <c r="P76">
        <v>0</v>
      </c>
      <c r="Q76">
        <v>0</v>
      </c>
      <c r="R76">
        <v>0</v>
      </c>
      <c r="S76">
        <v>0</v>
      </c>
      <c r="T76" s="62">
        <f t="shared" si="4"/>
        <v>5.32</v>
      </c>
      <c r="U76" s="4">
        <v>3</v>
      </c>
      <c r="V76" s="62">
        <f t="shared" si="5"/>
        <v>8.32</v>
      </c>
    </row>
    <row r="77" spans="1:22" x14ac:dyDescent="0.2">
      <c r="A77" s="11">
        <v>40371</v>
      </c>
      <c r="B77">
        <v>4.33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0.33</v>
      </c>
      <c r="J77">
        <v>0.33</v>
      </c>
      <c r="K77">
        <v>0</v>
      </c>
      <c r="L77">
        <v>0</v>
      </c>
      <c r="M77">
        <v>0</v>
      </c>
      <c r="N77">
        <v>0</v>
      </c>
      <c r="O77">
        <v>0.33</v>
      </c>
      <c r="P77">
        <v>0</v>
      </c>
      <c r="Q77">
        <v>0</v>
      </c>
      <c r="R77">
        <v>0</v>
      </c>
      <c r="S77">
        <v>0</v>
      </c>
      <c r="T77" s="62">
        <f t="shared" si="4"/>
        <v>5.32</v>
      </c>
      <c r="U77" s="4">
        <v>3</v>
      </c>
      <c r="V77" s="62">
        <f>SUM(T77+U77)</f>
        <v>8.32</v>
      </c>
    </row>
    <row r="78" spans="1:22" x14ac:dyDescent="0.2">
      <c r="A78" s="11">
        <v>40372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62">
        <f t="shared" si="4"/>
        <v>1</v>
      </c>
      <c r="U78" s="4">
        <v>3</v>
      </c>
      <c r="V78" s="62">
        <f>SUM(T78+U78)</f>
        <v>4</v>
      </c>
    </row>
    <row r="79" spans="1:22" x14ac:dyDescent="0.2">
      <c r="A79" s="11">
        <v>40373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4"/>
        <v>1</v>
      </c>
      <c r="U79" s="4">
        <v>1</v>
      </c>
      <c r="V79" s="62">
        <f t="shared" si="5"/>
        <v>2</v>
      </c>
    </row>
    <row r="80" spans="1:22" x14ac:dyDescent="0.2">
      <c r="A80" s="11">
        <v>40374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4"/>
        <v>0</v>
      </c>
      <c r="U80" s="4">
        <v>1</v>
      </c>
      <c r="V80" s="62">
        <f t="shared" si="5"/>
        <v>1</v>
      </c>
    </row>
    <row r="81" spans="1:22" x14ac:dyDescent="0.2">
      <c r="A81" s="11">
        <v>40375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62">
        <f t="shared" si="4"/>
        <v>7</v>
      </c>
      <c r="U81" s="4">
        <v>4</v>
      </c>
      <c r="V81" s="62">
        <f t="shared" si="5"/>
        <v>11</v>
      </c>
    </row>
    <row r="82" spans="1:22" x14ac:dyDescent="0.2">
      <c r="A82" s="11">
        <v>40376</v>
      </c>
      <c r="B82">
        <v>2.33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62">
        <f t="shared" si="4"/>
        <v>2.33</v>
      </c>
      <c r="U82" s="4">
        <v>0.33</v>
      </c>
      <c r="V82" s="62">
        <f t="shared" si="5"/>
        <v>2.66</v>
      </c>
    </row>
    <row r="83" spans="1:22" x14ac:dyDescent="0.2">
      <c r="A83" s="11">
        <v>40377</v>
      </c>
      <c r="B83">
        <v>2.33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62">
        <f t="shared" si="4"/>
        <v>2.33</v>
      </c>
      <c r="U83" s="4">
        <v>0.33</v>
      </c>
      <c r="V83" s="62">
        <f t="shared" si="5"/>
        <v>2.66</v>
      </c>
    </row>
    <row r="84" spans="1:22" x14ac:dyDescent="0.2">
      <c r="A84" s="11">
        <v>40378</v>
      </c>
      <c r="B84">
        <v>2.33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62">
        <f t="shared" si="4"/>
        <v>2.33</v>
      </c>
      <c r="U84" s="4">
        <v>0.33</v>
      </c>
      <c r="V84" s="62">
        <f>SUM(T84+U84)</f>
        <v>2.66</v>
      </c>
    </row>
    <row r="85" spans="1:22" x14ac:dyDescent="0.2">
      <c r="A85" s="11">
        <v>40379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62">
        <f t="shared" si="4"/>
        <v>6</v>
      </c>
      <c r="U85" s="4">
        <v>1</v>
      </c>
      <c r="V85" s="62">
        <f>SUM(T85+U85)</f>
        <v>7</v>
      </c>
    </row>
    <row r="86" spans="1:22" x14ac:dyDescent="0.2">
      <c r="A86" s="11">
        <v>40380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4"/>
        <v>2</v>
      </c>
      <c r="U86" s="4">
        <v>0</v>
      </c>
      <c r="V86" s="62">
        <f t="shared" si="5"/>
        <v>2</v>
      </c>
    </row>
    <row r="87" spans="1:22" x14ac:dyDescent="0.2">
      <c r="A87" s="11">
        <v>40381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4"/>
        <v>3</v>
      </c>
      <c r="U87" s="4">
        <v>2</v>
      </c>
      <c r="V87" s="62">
        <f t="shared" si="5"/>
        <v>5</v>
      </c>
    </row>
    <row r="88" spans="1:22" x14ac:dyDescent="0.2">
      <c r="A88" s="11">
        <v>40382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4"/>
        <v>2</v>
      </c>
      <c r="U88" s="4">
        <v>1</v>
      </c>
      <c r="V88" s="62">
        <f t="shared" si="5"/>
        <v>3</v>
      </c>
    </row>
    <row r="89" spans="1:22" x14ac:dyDescent="0.2">
      <c r="A89" s="11">
        <v>40383</v>
      </c>
      <c r="B89" t="s">
        <v>32</v>
      </c>
      <c r="C89" t="s">
        <v>32</v>
      </c>
      <c r="D89" t="s">
        <v>32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</row>
    <row r="90" spans="1:22" x14ac:dyDescent="0.2">
      <c r="A90" s="11">
        <v>40384</v>
      </c>
      <c r="B90" t="s">
        <v>32</v>
      </c>
      <c r="C90" t="s">
        <v>32</v>
      </c>
      <c r="D90" t="s">
        <v>32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</row>
    <row r="91" spans="1:22" x14ac:dyDescent="0.2">
      <c r="A91" s="11">
        <v>40385</v>
      </c>
      <c r="B91" t="s">
        <v>32</v>
      </c>
      <c r="C91" t="s">
        <v>32</v>
      </c>
      <c r="D91" t="s">
        <v>32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</row>
    <row r="92" spans="1:22" x14ac:dyDescent="0.2">
      <c r="A92" s="11">
        <v>40386</v>
      </c>
      <c r="B92">
        <v>26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 t="shared" si="4"/>
        <v>29</v>
      </c>
      <c r="U92" s="4">
        <v>8</v>
      </c>
      <c r="V92" s="62">
        <f>SUM(T92+U92)</f>
        <v>37</v>
      </c>
    </row>
    <row r="93" spans="1:22" x14ac:dyDescent="0.2">
      <c r="A93" s="11">
        <v>40387</v>
      </c>
      <c r="B93">
        <v>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4"/>
        <v>5</v>
      </c>
      <c r="U93" s="4">
        <v>0</v>
      </c>
      <c r="V93" s="62">
        <f t="shared" si="5"/>
        <v>5</v>
      </c>
    </row>
    <row r="94" spans="1:22" x14ac:dyDescent="0.2">
      <c r="A94" s="11">
        <v>40388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4"/>
        <v>6</v>
      </c>
      <c r="U94" s="4">
        <v>0</v>
      </c>
      <c r="V94" s="62">
        <f t="shared" si="5"/>
        <v>6</v>
      </c>
    </row>
    <row r="95" spans="1:22" x14ac:dyDescent="0.2">
      <c r="A95" s="11">
        <v>40389</v>
      </c>
      <c r="B95">
        <v>6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4"/>
        <v>7</v>
      </c>
      <c r="U95" s="4">
        <v>2</v>
      </c>
      <c r="V95" s="62">
        <f t="shared" si="5"/>
        <v>9</v>
      </c>
    </row>
    <row r="96" spans="1:22" x14ac:dyDescent="0.2">
      <c r="A96" s="11">
        <v>40390</v>
      </c>
      <c r="B96">
        <v>7.33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0.66</v>
      </c>
      <c r="J96">
        <v>0</v>
      </c>
      <c r="K96">
        <v>0</v>
      </c>
      <c r="L96">
        <v>0</v>
      </c>
      <c r="M96">
        <v>0.33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4"/>
        <v>8.32</v>
      </c>
      <c r="U96" s="4">
        <v>1.66</v>
      </c>
      <c r="V96" s="62">
        <f t="shared" si="5"/>
        <v>9.98</v>
      </c>
    </row>
    <row r="97" spans="1:22" x14ac:dyDescent="0.2">
      <c r="A97" s="11">
        <v>40391</v>
      </c>
      <c r="B97">
        <v>7.33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0.66</v>
      </c>
      <c r="J97">
        <v>0</v>
      </c>
      <c r="K97">
        <v>0</v>
      </c>
      <c r="L97">
        <v>0</v>
      </c>
      <c r="M97">
        <v>0.33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4"/>
        <v>8.32</v>
      </c>
      <c r="U97" s="4">
        <v>1.66</v>
      </c>
      <c r="V97" s="62">
        <f t="shared" si="5"/>
        <v>9.98</v>
      </c>
    </row>
    <row r="98" spans="1:22" x14ac:dyDescent="0.2">
      <c r="A98" s="11">
        <v>40392</v>
      </c>
      <c r="B98">
        <v>7.33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0.66</v>
      </c>
      <c r="J98">
        <v>0</v>
      </c>
      <c r="K98">
        <v>0</v>
      </c>
      <c r="L98">
        <v>0</v>
      </c>
      <c r="M98">
        <v>0.33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4"/>
        <v>8.32</v>
      </c>
      <c r="U98" s="4">
        <v>1.66</v>
      </c>
      <c r="V98" s="62">
        <f t="shared" si="5"/>
        <v>9.98</v>
      </c>
    </row>
    <row r="99" spans="1:22" x14ac:dyDescent="0.2">
      <c r="A99" s="11">
        <v>40393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1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62">
        <f t="shared" si="4"/>
        <v>1</v>
      </c>
      <c r="U99" s="4">
        <v>0</v>
      </c>
      <c r="V99" s="62">
        <f t="shared" si="5"/>
        <v>1</v>
      </c>
    </row>
    <row r="100" spans="1:22" x14ac:dyDescent="0.2">
      <c r="A100" s="11">
        <v>40394</v>
      </c>
      <c r="B100" s="4">
        <v>17</v>
      </c>
      <c r="C100" s="4">
        <v>1</v>
      </c>
      <c r="D100" s="4">
        <v>0</v>
      </c>
      <c r="E100" s="4">
        <v>0</v>
      </c>
      <c r="F100" s="4">
        <v>0</v>
      </c>
      <c r="G100" s="4">
        <v>0</v>
      </c>
      <c r="H100" s="1">
        <v>0</v>
      </c>
      <c r="I100" s="8">
        <v>4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8">
        <v>1</v>
      </c>
      <c r="P100" s="4">
        <v>0</v>
      </c>
      <c r="Q100" s="1">
        <v>0</v>
      </c>
      <c r="R100" s="8">
        <v>0</v>
      </c>
      <c r="S100" s="1">
        <v>0</v>
      </c>
      <c r="T100" s="62">
        <f t="shared" si="4"/>
        <v>23</v>
      </c>
      <c r="U100" s="4">
        <v>5</v>
      </c>
      <c r="V100" s="62">
        <f t="shared" si="5"/>
        <v>28</v>
      </c>
    </row>
    <row r="101" spans="1:22" x14ac:dyDescent="0.2">
      <c r="A101" s="11">
        <v>40395</v>
      </c>
      <c r="B101" s="4">
        <v>15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1">
        <v>0</v>
      </c>
      <c r="I101" s="8">
        <v>3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8">
        <v>0</v>
      </c>
      <c r="P101" s="4">
        <v>0</v>
      </c>
      <c r="Q101" s="1">
        <v>0</v>
      </c>
      <c r="R101" s="8">
        <v>0</v>
      </c>
      <c r="S101" s="1">
        <v>0</v>
      </c>
      <c r="T101" s="62">
        <f t="shared" si="4"/>
        <v>18</v>
      </c>
      <c r="U101" s="4">
        <v>5</v>
      </c>
      <c r="V101" s="62">
        <f t="shared" si="5"/>
        <v>23</v>
      </c>
    </row>
    <row r="102" spans="1:22" x14ac:dyDescent="0.2">
      <c r="A102" s="11">
        <v>40396</v>
      </c>
      <c r="B102" s="4">
        <v>5</v>
      </c>
      <c r="C102" s="4">
        <v>2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2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62">
        <f t="shared" si="4"/>
        <v>9</v>
      </c>
      <c r="U102" s="4">
        <v>6</v>
      </c>
      <c r="V102" s="62">
        <f t="shared" si="5"/>
        <v>15</v>
      </c>
    </row>
    <row r="103" spans="1:22" x14ac:dyDescent="0.2">
      <c r="A103" s="11">
        <v>40397</v>
      </c>
      <c r="B103" s="4">
        <v>12.6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8">
        <v>4.33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8">
        <v>0.66</v>
      </c>
      <c r="P103" s="4">
        <v>0</v>
      </c>
      <c r="Q103" s="4">
        <v>0</v>
      </c>
      <c r="R103" s="4">
        <v>0</v>
      </c>
      <c r="S103" s="4">
        <v>0</v>
      </c>
      <c r="T103" s="62">
        <f t="shared" si="4"/>
        <v>17.59</v>
      </c>
      <c r="U103" s="4">
        <v>3</v>
      </c>
      <c r="V103" s="62">
        <f t="shared" si="5"/>
        <v>20.59</v>
      </c>
    </row>
    <row r="104" spans="1:22" x14ac:dyDescent="0.2">
      <c r="A104" s="11">
        <v>40398</v>
      </c>
      <c r="B104" s="4">
        <v>12.6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8">
        <v>4.33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8">
        <v>0.66</v>
      </c>
      <c r="P104" s="4">
        <v>0</v>
      </c>
      <c r="Q104" s="4">
        <v>0</v>
      </c>
      <c r="R104" s="4">
        <v>0</v>
      </c>
      <c r="S104" s="4">
        <v>0</v>
      </c>
      <c r="T104" s="62">
        <f t="shared" si="4"/>
        <v>17.59</v>
      </c>
      <c r="U104" s="4">
        <v>3</v>
      </c>
      <c r="V104" s="62">
        <f t="shared" si="5"/>
        <v>20.59</v>
      </c>
    </row>
    <row r="105" spans="1:22" x14ac:dyDescent="0.2">
      <c r="A105" s="11">
        <v>40399</v>
      </c>
      <c r="B105" s="4">
        <v>12.6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8">
        <v>4.33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8">
        <v>0.66</v>
      </c>
      <c r="P105" s="4">
        <v>0</v>
      </c>
      <c r="Q105" s="4">
        <v>0</v>
      </c>
      <c r="R105" s="4">
        <v>0</v>
      </c>
      <c r="S105" s="4">
        <v>0</v>
      </c>
      <c r="T105" s="62">
        <f t="shared" si="4"/>
        <v>17.59</v>
      </c>
      <c r="U105" s="4">
        <v>3</v>
      </c>
      <c r="V105" s="62">
        <f t="shared" si="5"/>
        <v>20.59</v>
      </c>
    </row>
    <row r="106" spans="1:22" x14ac:dyDescent="0.2">
      <c r="A106" s="11">
        <v>40400</v>
      </c>
      <c r="B106" s="4">
        <v>15</v>
      </c>
      <c r="C106" s="4">
        <v>2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1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62">
        <f t="shared" si="4"/>
        <v>18</v>
      </c>
      <c r="U106" s="4">
        <v>11</v>
      </c>
      <c r="V106" s="62">
        <f t="shared" si="5"/>
        <v>29</v>
      </c>
    </row>
    <row r="107" spans="1:22" x14ac:dyDescent="0.2">
      <c r="A107" s="11">
        <v>40401</v>
      </c>
      <c r="B107" s="4">
        <v>4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62">
        <f t="shared" si="4"/>
        <v>4</v>
      </c>
      <c r="U107" s="4">
        <v>2</v>
      </c>
      <c r="V107" s="62">
        <f t="shared" si="5"/>
        <v>6</v>
      </c>
    </row>
    <row r="108" spans="1:22" x14ac:dyDescent="0.2">
      <c r="A108" s="11">
        <v>40402</v>
      </c>
      <c r="B108" s="4">
        <v>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1">
        <v>0</v>
      </c>
      <c r="I108" s="8">
        <v>2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8">
        <v>1</v>
      </c>
      <c r="P108" s="4">
        <v>0</v>
      </c>
      <c r="Q108" s="1">
        <v>0</v>
      </c>
      <c r="R108" s="8">
        <v>0</v>
      </c>
      <c r="S108" s="1">
        <v>0</v>
      </c>
      <c r="T108" s="62">
        <f t="shared" si="4"/>
        <v>8</v>
      </c>
      <c r="U108" s="4">
        <v>2</v>
      </c>
      <c r="V108" s="62">
        <f t="shared" si="5"/>
        <v>10</v>
      </c>
    </row>
    <row r="109" spans="1:22" x14ac:dyDescent="0.2">
      <c r="A109" s="11">
        <v>40403</v>
      </c>
      <c r="B109" s="4">
        <v>4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62">
        <f t="shared" si="4"/>
        <v>4</v>
      </c>
      <c r="U109" s="4">
        <v>0</v>
      </c>
      <c r="V109" s="62">
        <f t="shared" si="5"/>
        <v>4</v>
      </c>
    </row>
    <row r="110" spans="1:22" x14ac:dyDescent="0.2">
      <c r="A110" s="11">
        <v>40404</v>
      </c>
      <c r="B110" s="4">
        <v>1.5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0.75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62">
        <f t="shared" si="4"/>
        <v>2.25</v>
      </c>
      <c r="U110" s="4">
        <v>0.25</v>
      </c>
      <c r="V110" s="62">
        <f t="shared" si="5"/>
        <v>2.5</v>
      </c>
    </row>
    <row r="111" spans="1:22" x14ac:dyDescent="0.2">
      <c r="A111" s="11">
        <v>40405</v>
      </c>
      <c r="B111" s="4">
        <v>1.5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0.75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62">
        <f t="shared" si="4"/>
        <v>2.25</v>
      </c>
      <c r="U111" s="4">
        <v>0.25</v>
      </c>
      <c r="V111" s="62">
        <f t="shared" si="5"/>
        <v>2.5</v>
      </c>
    </row>
    <row r="112" spans="1:22" x14ac:dyDescent="0.2">
      <c r="A112" s="11">
        <v>40406</v>
      </c>
      <c r="B112" s="4">
        <v>1.5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0.75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62">
        <f t="shared" si="4"/>
        <v>2.25</v>
      </c>
      <c r="U112" s="4">
        <v>0.25</v>
      </c>
      <c r="V112" s="62">
        <f t="shared" si="5"/>
        <v>2.5</v>
      </c>
    </row>
    <row r="113" spans="1:22" x14ac:dyDescent="0.2">
      <c r="A113" s="11">
        <v>40407</v>
      </c>
      <c r="B113" s="4">
        <v>1.5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0.75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62">
        <f t="shared" si="4"/>
        <v>2.25</v>
      </c>
      <c r="U113" s="4">
        <v>0.25</v>
      </c>
      <c r="V113" s="62">
        <f t="shared" si="5"/>
        <v>2.5</v>
      </c>
    </row>
    <row r="114" spans="1:22" x14ac:dyDescent="0.2">
      <c r="A114" s="11">
        <v>40408</v>
      </c>
      <c r="B114" s="4">
        <v>3</v>
      </c>
      <c r="C114" s="4">
        <v>1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12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2</v>
      </c>
      <c r="P114" s="4">
        <v>0</v>
      </c>
      <c r="Q114" s="4">
        <v>0</v>
      </c>
      <c r="R114" s="4">
        <v>0</v>
      </c>
      <c r="S114" s="4">
        <v>0</v>
      </c>
      <c r="T114" s="62">
        <f t="shared" si="4"/>
        <v>18</v>
      </c>
      <c r="U114" s="4">
        <v>5</v>
      </c>
      <c r="V114" s="62">
        <f t="shared" si="5"/>
        <v>23</v>
      </c>
    </row>
    <row r="115" spans="1:22" x14ac:dyDescent="0.2">
      <c r="A115" s="11">
        <v>40409</v>
      </c>
      <c r="B115" s="4">
        <v>5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1</v>
      </c>
      <c r="P115" s="4">
        <v>0</v>
      </c>
      <c r="Q115" s="4">
        <v>0</v>
      </c>
      <c r="R115" s="4">
        <v>0</v>
      </c>
      <c r="S115" s="4">
        <v>0</v>
      </c>
      <c r="T115" s="62">
        <f t="shared" si="4"/>
        <v>6</v>
      </c>
      <c r="U115" s="4">
        <v>1</v>
      </c>
      <c r="V115" s="62">
        <f t="shared" si="5"/>
        <v>7</v>
      </c>
    </row>
    <row r="116" spans="1:22" x14ac:dyDescent="0.2">
      <c r="A116" s="11">
        <v>40410</v>
      </c>
      <c r="B116" s="4">
        <v>7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0</v>
      </c>
      <c r="T116" s="62">
        <f t="shared" si="4"/>
        <v>8</v>
      </c>
      <c r="U116" s="4">
        <v>0</v>
      </c>
      <c r="V116" s="62">
        <f t="shared" si="5"/>
        <v>8</v>
      </c>
    </row>
    <row r="117" spans="1:22" x14ac:dyDescent="0.2">
      <c r="A117" s="11">
        <v>40411</v>
      </c>
      <c r="B117" s="4">
        <v>3.67</v>
      </c>
      <c r="C117" s="4">
        <v>0</v>
      </c>
      <c r="D117" s="4">
        <v>0</v>
      </c>
      <c r="E117" s="4">
        <v>0.33</v>
      </c>
      <c r="F117" s="4">
        <v>0</v>
      </c>
      <c r="G117" s="4">
        <v>0</v>
      </c>
      <c r="H117" s="1">
        <v>0</v>
      </c>
      <c r="I117" s="8">
        <v>1.67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8">
        <v>0</v>
      </c>
      <c r="P117" s="4">
        <v>0</v>
      </c>
      <c r="Q117" s="1">
        <v>0</v>
      </c>
      <c r="R117" s="8">
        <v>0</v>
      </c>
      <c r="S117" s="1">
        <v>0</v>
      </c>
      <c r="T117" s="62">
        <f t="shared" si="4"/>
        <v>5.67</v>
      </c>
      <c r="U117" s="4">
        <v>0.67</v>
      </c>
      <c r="V117" s="62">
        <f t="shared" si="5"/>
        <v>6.34</v>
      </c>
    </row>
    <row r="118" spans="1:22" x14ac:dyDescent="0.2">
      <c r="A118" s="11">
        <v>40412</v>
      </c>
      <c r="B118" s="4">
        <v>3.67</v>
      </c>
      <c r="C118" s="4">
        <v>0</v>
      </c>
      <c r="D118" s="4">
        <v>0</v>
      </c>
      <c r="E118" s="4">
        <v>0.33</v>
      </c>
      <c r="F118" s="4">
        <v>0</v>
      </c>
      <c r="G118" s="4">
        <v>0</v>
      </c>
      <c r="H118" s="1">
        <v>0</v>
      </c>
      <c r="I118" s="8">
        <v>1.67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8">
        <v>0</v>
      </c>
      <c r="P118" s="4">
        <v>0</v>
      </c>
      <c r="Q118" s="1">
        <v>0</v>
      </c>
      <c r="R118" s="8">
        <v>0</v>
      </c>
      <c r="S118" s="1">
        <v>0</v>
      </c>
      <c r="T118" s="62">
        <f t="shared" si="4"/>
        <v>5.67</v>
      </c>
      <c r="U118" s="4">
        <v>0.67</v>
      </c>
      <c r="V118" s="62">
        <f t="shared" si="5"/>
        <v>6.34</v>
      </c>
    </row>
    <row r="119" spans="1:22" x14ac:dyDescent="0.2">
      <c r="A119" s="11">
        <v>40413</v>
      </c>
      <c r="B119" s="4">
        <v>3.67</v>
      </c>
      <c r="C119" s="4">
        <v>0</v>
      </c>
      <c r="D119" s="4">
        <v>0</v>
      </c>
      <c r="E119" s="4">
        <v>0.33</v>
      </c>
      <c r="F119" s="4">
        <v>0</v>
      </c>
      <c r="G119" s="4">
        <v>0</v>
      </c>
      <c r="H119" s="1">
        <v>0</v>
      </c>
      <c r="I119" s="8">
        <v>1.67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8">
        <v>0</v>
      </c>
      <c r="P119" s="4">
        <v>0</v>
      </c>
      <c r="Q119" s="1">
        <v>0</v>
      </c>
      <c r="R119" s="8">
        <v>0</v>
      </c>
      <c r="S119" s="1">
        <v>0</v>
      </c>
      <c r="T119" s="62">
        <f t="shared" si="4"/>
        <v>5.67</v>
      </c>
      <c r="U119" s="4">
        <v>0.67</v>
      </c>
      <c r="V119" s="62">
        <f>SUM(T119+U119)</f>
        <v>6.34</v>
      </c>
    </row>
    <row r="120" spans="1:22" x14ac:dyDescent="0.2">
      <c r="A120" s="11">
        <v>40414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1</v>
      </c>
      <c r="P120" s="4">
        <v>0</v>
      </c>
      <c r="Q120" s="4">
        <v>0</v>
      </c>
      <c r="R120" s="4">
        <v>0</v>
      </c>
      <c r="S120" s="4">
        <v>0</v>
      </c>
      <c r="T120" s="62">
        <f t="shared" si="4"/>
        <v>1</v>
      </c>
      <c r="U120" s="4">
        <v>2</v>
      </c>
      <c r="V120" s="62">
        <f>SUM(T120+U120)</f>
        <v>3</v>
      </c>
    </row>
    <row r="121" spans="1:22" x14ac:dyDescent="0.2">
      <c r="A121" s="11">
        <v>40415</v>
      </c>
      <c r="B121" s="4">
        <v>5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1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62">
        <f t="shared" si="4"/>
        <v>6</v>
      </c>
      <c r="U121" s="4">
        <v>1</v>
      </c>
      <c r="V121" s="62">
        <f t="shared" si="5"/>
        <v>7</v>
      </c>
    </row>
    <row r="122" spans="1:22" x14ac:dyDescent="0.2">
      <c r="A122" s="11">
        <v>40416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62">
        <f t="shared" si="4"/>
        <v>0</v>
      </c>
      <c r="U122" s="4">
        <v>0</v>
      </c>
      <c r="V122" s="62">
        <f t="shared" si="5"/>
        <v>0</v>
      </c>
    </row>
    <row r="123" spans="1:22" x14ac:dyDescent="0.2">
      <c r="A123" s="11">
        <v>40417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1">
        <v>0</v>
      </c>
      <c r="I123" s="8">
        <v>0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8">
        <v>0</v>
      </c>
      <c r="P123" s="4">
        <v>0</v>
      </c>
      <c r="Q123" s="1">
        <v>0</v>
      </c>
      <c r="R123" s="8">
        <v>0</v>
      </c>
      <c r="S123" s="1">
        <v>0</v>
      </c>
      <c r="T123" s="62">
        <f t="shared" si="4"/>
        <v>0</v>
      </c>
      <c r="U123" s="4">
        <v>0</v>
      </c>
      <c r="V123" s="62">
        <f>SUM(T123+U123)</f>
        <v>0</v>
      </c>
    </row>
    <row r="124" spans="1:22" x14ac:dyDescent="0.2">
      <c r="A124" s="11">
        <v>40418</v>
      </c>
      <c r="B124" s="4" t="s">
        <v>32</v>
      </c>
      <c r="C124" s="4" t="s">
        <v>32</v>
      </c>
      <c r="D124" s="4" t="s">
        <v>32</v>
      </c>
      <c r="E124" s="4" t="s">
        <v>32</v>
      </c>
      <c r="F124" s="4" t="s">
        <v>32</v>
      </c>
      <c r="G124" s="4" t="s">
        <v>32</v>
      </c>
      <c r="H124" s="4" t="s">
        <v>32</v>
      </c>
      <c r="I124" s="4" t="s">
        <v>32</v>
      </c>
      <c r="J124" s="4" t="s">
        <v>32</v>
      </c>
      <c r="K124" s="4" t="s">
        <v>32</v>
      </c>
      <c r="L124" s="4" t="s">
        <v>32</v>
      </c>
      <c r="M124" s="4" t="s">
        <v>32</v>
      </c>
      <c r="N124" s="4" t="s">
        <v>32</v>
      </c>
      <c r="O124" s="4" t="s">
        <v>32</v>
      </c>
      <c r="P124" s="4" t="s">
        <v>32</v>
      </c>
      <c r="Q124" s="4" t="s">
        <v>32</v>
      </c>
      <c r="R124" s="4" t="s">
        <v>32</v>
      </c>
      <c r="S124" s="4" t="s">
        <v>32</v>
      </c>
      <c r="T124" s="62">
        <v>6</v>
      </c>
      <c r="U124" s="4">
        <v>3.33</v>
      </c>
      <c r="V124" s="62">
        <f t="shared" si="5"/>
        <v>9.33</v>
      </c>
    </row>
    <row r="125" spans="1:22" x14ac:dyDescent="0.2">
      <c r="A125" s="11">
        <v>40419</v>
      </c>
      <c r="B125" s="4" t="s">
        <v>32</v>
      </c>
      <c r="C125" s="4" t="s">
        <v>32</v>
      </c>
      <c r="D125" s="4" t="s">
        <v>32</v>
      </c>
      <c r="E125" s="4" t="s">
        <v>32</v>
      </c>
      <c r="F125" s="4" t="s">
        <v>32</v>
      </c>
      <c r="G125" s="4" t="s">
        <v>32</v>
      </c>
      <c r="H125" s="4" t="s">
        <v>32</v>
      </c>
      <c r="I125" s="4" t="s">
        <v>32</v>
      </c>
      <c r="J125" s="4" t="s">
        <v>32</v>
      </c>
      <c r="K125" s="4" t="s">
        <v>32</v>
      </c>
      <c r="L125" s="4" t="s">
        <v>32</v>
      </c>
      <c r="M125" s="4" t="s">
        <v>32</v>
      </c>
      <c r="N125" s="4" t="s">
        <v>32</v>
      </c>
      <c r="O125" s="4" t="s">
        <v>32</v>
      </c>
      <c r="P125" s="4" t="s">
        <v>32</v>
      </c>
      <c r="Q125" s="4" t="s">
        <v>32</v>
      </c>
      <c r="R125" s="4" t="s">
        <v>32</v>
      </c>
      <c r="S125" s="4" t="s">
        <v>32</v>
      </c>
      <c r="T125" s="62">
        <v>6</v>
      </c>
      <c r="U125" s="4">
        <v>3.33</v>
      </c>
      <c r="V125" s="62">
        <f t="shared" si="5"/>
        <v>9.33</v>
      </c>
    </row>
    <row r="126" spans="1:22" x14ac:dyDescent="0.2">
      <c r="A126" s="11">
        <v>40420</v>
      </c>
      <c r="B126" s="4" t="s">
        <v>32</v>
      </c>
      <c r="C126" s="4" t="s">
        <v>32</v>
      </c>
      <c r="D126" s="4" t="s">
        <v>32</v>
      </c>
      <c r="E126" s="4" t="s">
        <v>32</v>
      </c>
      <c r="F126" s="4" t="s">
        <v>32</v>
      </c>
      <c r="G126" s="4" t="s">
        <v>32</v>
      </c>
      <c r="H126" s="4" t="s">
        <v>32</v>
      </c>
      <c r="I126" s="4" t="s">
        <v>32</v>
      </c>
      <c r="J126" s="4" t="s">
        <v>32</v>
      </c>
      <c r="K126" s="4" t="s">
        <v>32</v>
      </c>
      <c r="L126" s="4" t="s">
        <v>32</v>
      </c>
      <c r="M126" s="4" t="s">
        <v>32</v>
      </c>
      <c r="N126" s="4" t="s">
        <v>32</v>
      </c>
      <c r="O126" s="4" t="s">
        <v>32</v>
      </c>
      <c r="P126" s="4" t="s">
        <v>32</v>
      </c>
      <c r="Q126" s="4" t="s">
        <v>32</v>
      </c>
      <c r="R126" s="4" t="s">
        <v>32</v>
      </c>
      <c r="S126" s="4" t="s">
        <v>32</v>
      </c>
      <c r="T126" s="62">
        <v>6</v>
      </c>
      <c r="U126" s="4">
        <v>3.33</v>
      </c>
      <c r="V126" s="62">
        <f>SUM(T126+U126)</f>
        <v>9.33</v>
      </c>
    </row>
    <row r="127" spans="1:22" x14ac:dyDescent="0.2">
      <c r="A127" s="11">
        <v>40421</v>
      </c>
      <c r="B127" s="4" t="s">
        <v>32</v>
      </c>
      <c r="C127" s="4" t="s">
        <v>32</v>
      </c>
      <c r="D127" s="4" t="s">
        <v>32</v>
      </c>
      <c r="E127" s="4" t="s">
        <v>32</v>
      </c>
      <c r="F127" s="4" t="s">
        <v>32</v>
      </c>
      <c r="G127" s="4" t="s">
        <v>32</v>
      </c>
      <c r="H127" s="4" t="s">
        <v>32</v>
      </c>
      <c r="I127" s="4" t="s">
        <v>32</v>
      </c>
      <c r="J127" s="4" t="s">
        <v>32</v>
      </c>
      <c r="K127" s="4" t="s">
        <v>32</v>
      </c>
      <c r="L127" s="4" t="s">
        <v>32</v>
      </c>
      <c r="M127" s="4" t="s">
        <v>32</v>
      </c>
      <c r="N127" s="4" t="s">
        <v>32</v>
      </c>
      <c r="O127" s="4" t="s">
        <v>32</v>
      </c>
      <c r="P127" s="4" t="s">
        <v>32</v>
      </c>
      <c r="Q127" s="4" t="s">
        <v>32</v>
      </c>
      <c r="R127" s="4" t="s">
        <v>32</v>
      </c>
      <c r="S127" s="4" t="s">
        <v>32</v>
      </c>
      <c r="T127" s="4" t="s">
        <v>32</v>
      </c>
      <c r="U127" s="4" t="s">
        <v>32</v>
      </c>
      <c r="V127" s="4" t="s">
        <v>32</v>
      </c>
    </row>
    <row r="128" spans="1:22" x14ac:dyDescent="0.2">
      <c r="A128" s="11">
        <v>40422</v>
      </c>
      <c r="B128">
        <v>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 s="62">
        <f t="shared" ref="T128" si="6">SUM(B128:S128)</f>
        <v>12</v>
      </c>
      <c r="U128" s="4">
        <v>1</v>
      </c>
      <c r="V128" s="62">
        <f t="shared" ref="V128" si="7">SUM(T128+U128)</f>
        <v>13</v>
      </c>
    </row>
    <row r="129" spans="1:22" x14ac:dyDescent="0.2">
      <c r="A129" s="11">
        <v>40423</v>
      </c>
      <c r="B129">
        <v>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4"/>
        <v>10</v>
      </c>
      <c r="U129" s="4">
        <v>3</v>
      </c>
      <c r="V129" s="62">
        <f t="shared" si="5"/>
        <v>13</v>
      </c>
    </row>
    <row r="130" spans="1:22" x14ac:dyDescent="0.2">
      <c r="A130" s="11">
        <v>40424</v>
      </c>
      <c r="B130"/>
      <c r="J130" s="4"/>
      <c r="K130" s="4"/>
      <c r="L130" s="4"/>
      <c r="M130" s="4"/>
      <c r="N130" s="4"/>
      <c r="O130" s="8"/>
      <c r="P130" s="4"/>
      <c r="Q130" s="4"/>
      <c r="R130" s="8"/>
      <c r="S130" s="4"/>
      <c r="T130" s="62">
        <v>6</v>
      </c>
      <c r="U130" s="4">
        <v>1</v>
      </c>
      <c r="V130" s="62">
        <f t="shared" si="5"/>
        <v>7</v>
      </c>
    </row>
    <row r="131" spans="1:22" x14ac:dyDescent="0.2">
      <c r="A131" s="11">
        <v>40425</v>
      </c>
      <c r="B131">
        <v>1.25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0.5</v>
      </c>
      <c r="P131">
        <v>0</v>
      </c>
      <c r="Q131">
        <v>0</v>
      </c>
      <c r="R131">
        <v>0</v>
      </c>
      <c r="S131">
        <v>0</v>
      </c>
      <c r="T131" s="62">
        <f t="shared" si="4"/>
        <v>1.75</v>
      </c>
      <c r="U131" s="4">
        <v>0.25</v>
      </c>
      <c r="V131" s="62">
        <f t="shared" si="5"/>
        <v>2</v>
      </c>
    </row>
    <row r="132" spans="1:22" x14ac:dyDescent="0.2">
      <c r="A132" s="11">
        <v>40426</v>
      </c>
      <c r="B132">
        <v>1.25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0.5</v>
      </c>
      <c r="P132">
        <v>0</v>
      </c>
      <c r="Q132">
        <v>0</v>
      </c>
      <c r="R132">
        <v>0</v>
      </c>
      <c r="S132">
        <v>0</v>
      </c>
      <c r="T132" s="62">
        <f t="shared" si="4"/>
        <v>1.75</v>
      </c>
      <c r="U132" s="4">
        <v>0.25</v>
      </c>
      <c r="V132" s="62">
        <f t="shared" si="5"/>
        <v>2</v>
      </c>
    </row>
    <row r="133" spans="1:22" x14ac:dyDescent="0.2">
      <c r="A133" s="11">
        <v>40427</v>
      </c>
      <c r="B133">
        <v>1.25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0.5</v>
      </c>
      <c r="P133">
        <v>0</v>
      </c>
      <c r="Q133">
        <v>0</v>
      </c>
      <c r="R133">
        <v>0</v>
      </c>
      <c r="S133">
        <v>0</v>
      </c>
      <c r="T133" s="62">
        <f t="shared" si="4"/>
        <v>1.75</v>
      </c>
      <c r="U133" s="4">
        <v>0.25</v>
      </c>
      <c r="V133" s="62">
        <f t="shared" ref="V133:V146" si="8">SUM(T133+U133)</f>
        <v>2</v>
      </c>
    </row>
    <row r="134" spans="1:22" x14ac:dyDescent="0.2">
      <c r="A134" s="11">
        <v>40428</v>
      </c>
      <c r="B134">
        <v>1.25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0.5</v>
      </c>
      <c r="P134">
        <v>0</v>
      </c>
      <c r="Q134">
        <v>0</v>
      </c>
      <c r="R134">
        <v>0</v>
      </c>
      <c r="S134">
        <v>0</v>
      </c>
      <c r="T134" s="62">
        <f t="shared" si="4"/>
        <v>1.75</v>
      </c>
      <c r="U134" s="4">
        <v>0.25</v>
      </c>
      <c r="V134" s="62">
        <f t="shared" si="8"/>
        <v>2</v>
      </c>
    </row>
    <row r="135" spans="1:22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4"/>
        <v>0</v>
      </c>
      <c r="U135" s="4">
        <v>0</v>
      </c>
      <c r="V135" s="62">
        <f t="shared" si="8"/>
        <v>0</v>
      </c>
    </row>
    <row r="136" spans="1:22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62">
        <f t="shared" si="4"/>
        <v>1</v>
      </c>
      <c r="U136" s="4">
        <v>1</v>
      </c>
      <c r="V136" s="62">
        <f t="shared" si="8"/>
        <v>2</v>
      </c>
    </row>
    <row r="137" spans="1:22" x14ac:dyDescent="0.2">
      <c r="A137" s="11">
        <v>40431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si="4"/>
        <v>1</v>
      </c>
      <c r="U137" s="4">
        <v>0</v>
      </c>
      <c r="V137" s="62">
        <f t="shared" si="8"/>
        <v>1</v>
      </c>
    </row>
    <row r="138" spans="1:22" x14ac:dyDescent="0.2">
      <c r="A138" s="11">
        <v>40432</v>
      </c>
      <c r="B138">
        <v>7.66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0.33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0.66</v>
      </c>
      <c r="P138">
        <v>0</v>
      </c>
      <c r="Q138">
        <v>0</v>
      </c>
      <c r="R138">
        <v>0</v>
      </c>
      <c r="S138">
        <v>0</v>
      </c>
      <c r="T138" s="62">
        <f t="shared" ref="T138:T152" si="9">SUM(B138:S138)</f>
        <v>8.65</v>
      </c>
      <c r="U138" s="4">
        <v>0</v>
      </c>
      <c r="V138" s="62">
        <f t="shared" si="8"/>
        <v>8.65</v>
      </c>
    </row>
    <row r="139" spans="1:22" x14ac:dyDescent="0.2">
      <c r="A139" s="11">
        <v>40433</v>
      </c>
      <c r="B139">
        <v>7.66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0.33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0.66</v>
      </c>
      <c r="P139">
        <v>0</v>
      </c>
      <c r="Q139">
        <v>0</v>
      </c>
      <c r="R139">
        <v>0</v>
      </c>
      <c r="S139">
        <v>0</v>
      </c>
      <c r="T139" s="62">
        <f t="shared" si="9"/>
        <v>8.65</v>
      </c>
      <c r="U139" s="4">
        <v>0</v>
      </c>
      <c r="V139" s="62">
        <f t="shared" si="8"/>
        <v>8.65</v>
      </c>
    </row>
    <row r="140" spans="1:22" x14ac:dyDescent="0.2">
      <c r="A140" s="11">
        <v>40434</v>
      </c>
      <c r="B140">
        <v>7.66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0.33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0.66</v>
      </c>
      <c r="P140">
        <v>0</v>
      </c>
      <c r="Q140">
        <v>0</v>
      </c>
      <c r="R140">
        <v>0</v>
      </c>
      <c r="S140">
        <v>0</v>
      </c>
      <c r="T140" s="62">
        <f t="shared" si="9"/>
        <v>8.65</v>
      </c>
      <c r="U140" s="4">
        <v>0</v>
      </c>
      <c r="V140" s="62">
        <f t="shared" si="8"/>
        <v>8.65</v>
      </c>
    </row>
    <row r="141" spans="1:22" x14ac:dyDescent="0.2">
      <c r="A141" s="11">
        <v>40435</v>
      </c>
      <c r="B141">
        <v>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s="8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8">
        <v>2</v>
      </c>
      <c r="P141" s="4">
        <v>0</v>
      </c>
      <c r="Q141" s="4">
        <v>0</v>
      </c>
      <c r="R141" s="8">
        <v>0</v>
      </c>
      <c r="S141" s="4">
        <v>0</v>
      </c>
      <c r="T141" s="62">
        <v>8</v>
      </c>
      <c r="U141" s="4">
        <v>2</v>
      </c>
      <c r="V141" s="62">
        <f t="shared" si="8"/>
        <v>10</v>
      </c>
    </row>
    <row r="142" spans="1:22" x14ac:dyDescent="0.2">
      <c r="A142" s="11">
        <v>40436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 t="shared" si="9"/>
        <v>1</v>
      </c>
      <c r="U142" s="4">
        <v>1</v>
      </c>
      <c r="V142" s="62">
        <f t="shared" si="8"/>
        <v>2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 t="shared" si="9"/>
        <v>0</v>
      </c>
      <c r="U143" s="4">
        <v>2</v>
      </c>
      <c r="V143" s="62">
        <f t="shared" si="8"/>
        <v>2</v>
      </c>
    </row>
    <row r="144" spans="1:22" x14ac:dyDescent="0.2">
      <c r="A144" s="11">
        <v>40438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12"/>
      <c r="R144" s="4"/>
      <c r="S144" s="4"/>
      <c r="T144" s="62">
        <f t="shared" si="9"/>
        <v>0</v>
      </c>
      <c r="U144" s="4"/>
      <c r="V144" s="62">
        <f t="shared" si="8"/>
        <v>0</v>
      </c>
    </row>
    <row r="145" spans="1:22" x14ac:dyDescent="0.2">
      <c r="A145" s="11">
        <v>40439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12"/>
      <c r="R145" s="4"/>
      <c r="S145" s="4"/>
      <c r="T145" s="62">
        <f t="shared" si="9"/>
        <v>0</v>
      </c>
      <c r="U145" s="4"/>
      <c r="V145" s="62">
        <f t="shared" si="8"/>
        <v>0</v>
      </c>
    </row>
    <row r="146" spans="1:22" x14ac:dyDescent="0.2">
      <c r="A146" s="11">
        <v>40440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12"/>
      <c r="R146" s="4"/>
      <c r="S146" s="4"/>
      <c r="T146" s="62">
        <f t="shared" si="9"/>
        <v>0</v>
      </c>
      <c r="U146" s="4"/>
      <c r="V146" s="62">
        <f t="shared" si="8"/>
        <v>0</v>
      </c>
    </row>
    <row r="147" spans="1:22" x14ac:dyDescent="0.2">
      <c r="A147" s="11">
        <v>40441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12"/>
      <c r="R147" s="4"/>
      <c r="S147" s="4"/>
      <c r="T147" s="62">
        <f t="shared" si="9"/>
        <v>0</v>
      </c>
      <c r="U147" s="4"/>
      <c r="V147" s="62">
        <f t="shared" ref="V147:V152" si="10">SUM(T147+U147)</f>
        <v>0</v>
      </c>
    </row>
    <row r="148" spans="1:22" x14ac:dyDescent="0.2">
      <c r="A148" s="11">
        <v>40442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12"/>
      <c r="R148" s="4"/>
      <c r="S148" s="4"/>
      <c r="T148" s="62">
        <f t="shared" si="9"/>
        <v>0</v>
      </c>
      <c r="U148" s="4"/>
      <c r="V148" s="62">
        <f t="shared" si="10"/>
        <v>0</v>
      </c>
    </row>
    <row r="149" spans="1:22" x14ac:dyDescent="0.2">
      <c r="A149" s="11">
        <v>40443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12"/>
      <c r="R149" s="4"/>
      <c r="S149" s="4"/>
      <c r="T149" s="62">
        <f t="shared" si="9"/>
        <v>0</v>
      </c>
      <c r="U149" s="4"/>
      <c r="V149" s="62">
        <f t="shared" si="10"/>
        <v>0</v>
      </c>
    </row>
    <row r="150" spans="1:22" x14ac:dyDescent="0.2">
      <c r="A150" s="11">
        <v>40444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12"/>
      <c r="R150" s="4"/>
      <c r="S150" s="4"/>
      <c r="T150" s="62">
        <f t="shared" si="9"/>
        <v>0</v>
      </c>
      <c r="U150" s="4"/>
      <c r="V150" s="62">
        <f t="shared" si="10"/>
        <v>0</v>
      </c>
    </row>
    <row r="151" spans="1:22" x14ac:dyDescent="0.2">
      <c r="A151" s="11">
        <v>40445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12"/>
      <c r="R151" s="4"/>
      <c r="S151" s="4"/>
      <c r="T151" s="62">
        <f t="shared" si="9"/>
        <v>0</v>
      </c>
      <c r="U151" s="4"/>
      <c r="V151" s="62">
        <f t="shared" si="10"/>
        <v>0</v>
      </c>
    </row>
    <row r="152" spans="1:22" x14ac:dyDescent="0.2">
      <c r="A152" s="11">
        <v>40446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12"/>
      <c r="R152" s="4"/>
      <c r="S152" s="4"/>
      <c r="T152" s="62">
        <f t="shared" si="9"/>
        <v>0</v>
      </c>
      <c r="U152" s="4"/>
      <c r="V152" s="62">
        <f t="shared" si="10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SUM(B9:B135)</f>
        <v>529.78</v>
      </c>
      <c r="C155">
        <f t="shared" ref="C155:U155" si="11">SUM(C9:C135)</f>
        <v>17</v>
      </c>
      <c r="D155">
        <f t="shared" si="11"/>
        <v>0</v>
      </c>
      <c r="E155">
        <f t="shared" si="11"/>
        <v>6.99</v>
      </c>
      <c r="F155">
        <f t="shared" si="11"/>
        <v>2</v>
      </c>
      <c r="G155">
        <f t="shared" si="11"/>
        <v>1</v>
      </c>
      <c r="H155">
        <f t="shared" si="11"/>
        <v>0</v>
      </c>
      <c r="I155">
        <f t="shared" si="11"/>
        <v>56.97</v>
      </c>
      <c r="J155">
        <f t="shared" si="11"/>
        <v>3.99</v>
      </c>
      <c r="K155">
        <f t="shared" si="11"/>
        <v>0</v>
      </c>
      <c r="L155">
        <f t="shared" si="11"/>
        <v>6.98</v>
      </c>
      <c r="M155">
        <f t="shared" si="11"/>
        <v>2.99</v>
      </c>
      <c r="N155">
        <f t="shared" si="11"/>
        <v>0</v>
      </c>
      <c r="O155">
        <f t="shared" si="11"/>
        <v>29.959999999999997</v>
      </c>
      <c r="P155">
        <f t="shared" si="11"/>
        <v>0</v>
      </c>
      <c r="Q155">
        <f t="shared" si="11"/>
        <v>0</v>
      </c>
      <c r="R155">
        <f t="shared" si="11"/>
        <v>3</v>
      </c>
      <c r="S155">
        <f t="shared" si="11"/>
        <v>0</v>
      </c>
      <c r="T155">
        <f t="shared" si="11"/>
        <v>684.65999999999985</v>
      </c>
      <c r="U155">
        <f t="shared" si="11"/>
        <v>167.74</v>
      </c>
      <c r="V155">
        <f>SUM(V9:V137)</f>
        <v>853.40000000000043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1746.7500000000009</v>
      </c>
    </row>
  </sheetData>
  <mergeCells count="18">
    <mergeCell ref="E3:G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66"/>
  <sheetViews>
    <sheetView zoomScale="70" zoomScaleNormal="70" workbookViewId="0">
      <pane xSplit="21" ySplit="8" topLeftCell="V9" activePane="bottomRight" state="frozen"/>
      <selection pane="topRight" activeCell="V1" sqref="V1"/>
      <selection pane="bottomLeft" activeCell="A9" sqref="A9"/>
      <selection pane="bottomRight" activeCell="A143" sqref="A9:V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82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83</v>
      </c>
      <c r="B3" s="73"/>
      <c r="C3" s="73"/>
      <c r="E3" s="71" t="s">
        <v>84</v>
      </c>
      <c r="F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75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85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86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s="4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SUM(T9+U9)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62">
        <f t="shared" si="0"/>
        <v>0</v>
      </c>
      <c r="V10" s="62">
        <f t="shared" ref="V10:V73" si="1">SUM(T10+U10)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62">
        <f t="shared" si="0"/>
        <v>0</v>
      </c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U13" s="4"/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U14" s="4"/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U15" s="4"/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U16" s="4"/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U17" s="4"/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U21" s="4"/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U22" s="4"/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U23" s="4"/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0.2</v>
      </c>
      <c r="K24" s="4">
        <v>0</v>
      </c>
      <c r="L24" s="4">
        <v>0</v>
      </c>
      <c r="M24" s="4">
        <v>0</v>
      </c>
      <c r="N24" s="1">
        <v>0</v>
      </c>
      <c r="O24" s="4">
        <v>4.4000000000000004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4.6000000000000005</v>
      </c>
      <c r="U24" s="4">
        <v>1.8</v>
      </c>
      <c r="V24" s="62">
        <f t="shared" si="1"/>
        <v>6.4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0.2</v>
      </c>
      <c r="K25" s="4">
        <v>0</v>
      </c>
      <c r="L25" s="4">
        <v>0</v>
      </c>
      <c r="M25" s="4">
        <v>0</v>
      </c>
      <c r="N25" s="1">
        <v>0</v>
      </c>
      <c r="O25" s="4">
        <v>4.4000000000000004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4.6000000000000005</v>
      </c>
      <c r="U25" s="4">
        <v>1.8</v>
      </c>
      <c r="V25" s="62">
        <f t="shared" si="1"/>
        <v>6.4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0.2</v>
      </c>
      <c r="K26" s="4">
        <v>0</v>
      </c>
      <c r="L26" s="4">
        <v>0</v>
      </c>
      <c r="M26" s="4">
        <v>0</v>
      </c>
      <c r="N26" s="1">
        <v>0</v>
      </c>
      <c r="O26" s="4">
        <v>4.4000000000000004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4.6000000000000005</v>
      </c>
      <c r="U26" s="4">
        <v>1.8</v>
      </c>
      <c r="V26" s="62">
        <f t="shared" si="1"/>
        <v>6.4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0.2</v>
      </c>
      <c r="K27" s="4">
        <v>0</v>
      </c>
      <c r="L27" s="4">
        <v>0</v>
      </c>
      <c r="M27" s="4">
        <v>0</v>
      </c>
      <c r="N27" s="1">
        <v>0</v>
      </c>
      <c r="O27" s="4">
        <v>4.4000000000000004</v>
      </c>
      <c r="P27" s="4">
        <v>0</v>
      </c>
      <c r="Q27" s="1">
        <v>0</v>
      </c>
      <c r="R27" s="4">
        <v>0</v>
      </c>
      <c r="S27" s="1">
        <v>0</v>
      </c>
      <c r="T27" s="62">
        <f>SUM(B27:S27)</f>
        <v>4.6000000000000005</v>
      </c>
      <c r="U27" s="4">
        <v>1.8</v>
      </c>
      <c r="V27" s="62">
        <f>SUM(T27+U27)</f>
        <v>6.4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0.2</v>
      </c>
      <c r="K28" s="4">
        <v>0</v>
      </c>
      <c r="L28" s="4">
        <v>0</v>
      </c>
      <c r="M28" s="4">
        <v>0</v>
      </c>
      <c r="N28" s="1">
        <v>0</v>
      </c>
      <c r="O28" s="4">
        <v>4.4000000000000004</v>
      </c>
      <c r="P28" s="4">
        <v>0</v>
      </c>
      <c r="Q28" s="1">
        <v>0</v>
      </c>
      <c r="R28" s="4">
        <v>0</v>
      </c>
      <c r="S28" s="1">
        <v>0</v>
      </c>
      <c r="T28" s="62">
        <f>SUM(B28:S28)</f>
        <v>4.6000000000000005</v>
      </c>
      <c r="U28" s="4">
        <v>1.8</v>
      </c>
      <c r="V28" s="62">
        <f>SUM(T28+U28)</f>
        <v>6.4</v>
      </c>
    </row>
    <row r="29" spans="1:22" x14ac:dyDescent="0.2">
      <c r="A29" s="11">
        <v>40323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3</v>
      </c>
      <c r="P29" s="4">
        <v>0</v>
      </c>
      <c r="Q29" s="1">
        <v>0</v>
      </c>
      <c r="R29" s="4">
        <v>0</v>
      </c>
      <c r="S29" s="1">
        <v>0</v>
      </c>
      <c r="T29" s="62">
        <f>SUM(B29:S29)</f>
        <v>4</v>
      </c>
      <c r="U29" s="4">
        <v>0</v>
      </c>
      <c r="V29" s="62">
        <v>0</v>
      </c>
    </row>
    <row r="30" spans="1:22" x14ac:dyDescent="0.2">
      <c r="A30" s="11">
        <v>40324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2</v>
      </c>
      <c r="P30" s="4">
        <v>0</v>
      </c>
      <c r="Q30" s="1">
        <v>0</v>
      </c>
      <c r="R30" s="4">
        <v>0</v>
      </c>
      <c r="S30" s="1">
        <v>0</v>
      </c>
      <c r="T30" s="62">
        <f>SUM(B30:S30)</f>
        <v>3</v>
      </c>
      <c r="U30" s="4">
        <v>0</v>
      </c>
      <c r="V30" s="62">
        <f>SUM(T30+U30)</f>
        <v>3</v>
      </c>
    </row>
    <row r="31" spans="1:22" x14ac:dyDescent="0.2">
      <c r="A31" s="11">
        <v>40325</v>
      </c>
      <c r="B31">
        <v>3</v>
      </c>
      <c r="C31">
        <v>5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4</v>
      </c>
      <c r="M31" s="4">
        <v>0</v>
      </c>
      <c r="N31" s="1">
        <v>0</v>
      </c>
      <c r="O31" s="4">
        <v>2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14</v>
      </c>
      <c r="U31" s="4">
        <v>3</v>
      </c>
      <c r="V31" s="62">
        <f t="shared" si="1"/>
        <v>17</v>
      </c>
    </row>
    <row r="32" spans="1:22" x14ac:dyDescent="0.2">
      <c r="A32" s="11">
        <v>40326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0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3</v>
      </c>
      <c r="U32" s="4">
        <v>2</v>
      </c>
      <c r="V32" s="62">
        <f t="shared" si="1"/>
        <v>5</v>
      </c>
    </row>
    <row r="33" spans="1:23" x14ac:dyDescent="0.2">
      <c r="A33" s="11">
        <v>40327</v>
      </c>
      <c r="B33">
        <v>1.25</v>
      </c>
      <c r="C33">
        <v>0.25</v>
      </c>
      <c r="D33">
        <v>0</v>
      </c>
      <c r="E33">
        <v>0</v>
      </c>
      <c r="F33">
        <v>0.25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2">
        <v>0</v>
      </c>
      <c r="O33" s="4">
        <v>2.25</v>
      </c>
      <c r="P33" s="4">
        <v>0</v>
      </c>
      <c r="Q33" s="12">
        <v>0</v>
      </c>
      <c r="R33" s="4">
        <v>0</v>
      </c>
      <c r="S33" s="12">
        <v>0</v>
      </c>
      <c r="T33" s="62">
        <f t="shared" si="0"/>
        <v>4</v>
      </c>
      <c r="U33" s="4">
        <v>4.5</v>
      </c>
      <c r="V33" s="62">
        <f t="shared" si="1"/>
        <v>8.5</v>
      </c>
    </row>
    <row r="34" spans="1:23" x14ac:dyDescent="0.2">
      <c r="A34" s="11">
        <v>40328</v>
      </c>
      <c r="B34">
        <v>1.25</v>
      </c>
      <c r="C34">
        <v>0.25</v>
      </c>
      <c r="D34">
        <v>0</v>
      </c>
      <c r="E34">
        <v>0</v>
      </c>
      <c r="F34">
        <v>0.25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12">
        <v>0</v>
      </c>
      <c r="O34" s="4">
        <v>2.25</v>
      </c>
      <c r="P34" s="4">
        <v>0</v>
      </c>
      <c r="Q34" s="12">
        <v>0</v>
      </c>
      <c r="R34" s="4">
        <v>0</v>
      </c>
      <c r="S34" s="12">
        <v>0</v>
      </c>
      <c r="T34" s="62">
        <f t="shared" si="0"/>
        <v>4</v>
      </c>
      <c r="U34" s="4">
        <v>4.5</v>
      </c>
      <c r="V34" s="62">
        <f t="shared" si="1"/>
        <v>8.5</v>
      </c>
    </row>
    <row r="35" spans="1:23" x14ac:dyDescent="0.2">
      <c r="A35" s="11">
        <v>40329</v>
      </c>
      <c r="B35">
        <v>1.25</v>
      </c>
      <c r="C35">
        <v>0.25</v>
      </c>
      <c r="D35">
        <v>0</v>
      </c>
      <c r="E35">
        <v>0</v>
      </c>
      <c r="F35">
        <v>0.25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12">
        <v>0</v>
      </c>
      <c r="O35" s="4">
        <v>2.25</v>
      </c>
      <c r="P35" s="4">
        <v>0</v>
      </c>
      <c r="Q35" s="12">
        <v>0</v>
      </c>
      <c r="R35" s="4">
        <v>0</v>
      </c>
      <c r="S35" s="12">
        <v>0</v>
      </c>
      <c r="T35" s="62">
        <f>SUM(B35:S35)</f>
        <v>4</v>
      </c>
      <c r="U35" s="4">
        <v>4.5</v>
      </c>
      <c r="V35" s="62">
        <f>SUM(T35+U35)</f>
        <v>8.5</v>
      </c>
    </row>
    <row r="36" spans="1:23" x14ac:dyDescent="0.2">
      <c r="A36" s="11">
        <v>40330</v>
      </c>
      <c r="B36">
        <v>1.25</v>
      </c>
      <c r="C36">
        <v>0.25</v>
      </c>
      <c r="D36">
        <v>0</v>
      </c>
      <c r="E36">
        <v>0</v>
      </c>
      <c r="F36">
        <v>0.25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12">
        <v>0</v>
      </c>
      <c r="O36" s="4">
        <v>2.25</v>
      </c>
      <c r="P36" s="4">
        <v>0</v>
      </c>
      <c r="Q36" s="12">
        <v>0</v>
      </c>
      <c r="R36" s="4">
        <v>0</v>
      </c>
      <c r="S36" s="12">
        <v>0</v>
      </c>
      <c r="T36" s="62">
        <f>SUM(B36:S36)</f>
        <v>4</v>
      </c>
      <c r="U36" s="4">
        <v>4.5</v>
      </c>
      <c r="V36" s="62">
        <f>SUM(T36+U36)</f>
        <v>8.5</v>
      </c>
    </row>
    <row r="37" spans="1:23" x14ac:dyDescent="0.2">
      <c r="A37" s="11">
        <v>40331</v>
      </c>
      <c r="B37">
        <v>0</v>
      </c>
      <c r="C37">
        <v>1</v>
      </c>
      <c r="D37">
        <v>0</v>
      </c>
      <c r="I37"/>
      <c r="O37"/>
      <c r="R37"/>
      <c r="T37" s="62">
        <f t="shared" si="0"/>
        <v>1</v>
      </c>
      <c r="U37" s="4">
        <v>4</v>
      </c>
      <c r="V37" s="62">
        <f t="shared" si="1"/>
        <v>5</v>
      </c>
    </row>
    <row r="38" spans="1:23" x14ac:dyDescent="0.2">
      <c r="A38" s="11">
        <v>40332</v>
      </c>
      <c r="B38">
        <v>5</v>
      </c>
      <c r="C38">
        <v>1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2</v>
      </c>
      <c r="P38" s="4">
        <v>0</v>
      </c>
      <c r="Q38" s="1">
        <v>0</v>
      </c>
      <c r="R38" s="4">
        <v>0</v>
      </c>
      <c r="S38" s="1">
        <v>0</v>
      </c>
      <c r="T38" s="62">
        <f>SUM(B38:S38)</f>
        <v>8</v>
      </c>
      <c r="U38" s="4">
        <v>5</v>
      </c>
      <c r="V38" s="62">
        <f t="shared" si="1"/>
        <v>13</v>
      </c>
    </row>
    <row r="39" spans="1:23" x14ac:dyDescent="0.2">
      <c r="A39" s="11">
        <v>40333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3</v>
      </c>
      <c r="U39" s="4">
        <v>1</v>
      </c>
      <c r="V39" s="62">
        <f t="shared" si="1"/>
        <v>4</v>
      </c>
    </row>
    <row r="40" spans="1:23" x14ac:dyDescent="0.2">
      <c r="A40" s="11">
        <v>40334</v>
      </c>
      <c r="B40">
        <v>13.33</v>
      </c>
      <c r="C40">
        <v>2</v>
      </c>
      <c r="D40">
        <v>0</v>
      </c>
      <c r="E40">
        <v>0</v>
      </c>
      <c r="F40">
        <v>0.33</v>
      </c>
      <c r="G40">
        <v>0</v>
      </c>
      <c r="H40">
        <v>0</v>
      </c>
      <c r="I40">
        <v>0.33</v>
      </c>
      <c r="J40">
        <v>0</v>
      </c>
      <c r="K40">
        <v>0</v>
      </c>
      <c r="L40">
        <v>0.67</v>
      </c>
      <c r="M40">
        <v>0</v>
      </c>
      <c r="N40">
        <v>0</v>
      </c>
      <c r="O40">
        <v>8.33</v>
      </c>
      <c r="P40">
        <v>0</v>
      </c>
      <c r="Q40">
        <v>0</v>
      </c>
      <c r="R40">
        <v>0</v>
      </c>
      <c r="S40">
        <v>0</v>
      </c>
      <c r="T40" s="62">
        <f t="shared" si="0"/>
        <v>24.990000000000002</v>
      </c>
      <c r="U40" s="4">
        <v>10.67</v>
      </c>
      <c r="V40" s="62">
        <f t="shared" si="1"/>
        <v>35.660000000000004</v>
      </c>
    </row>
    <row r="41" spans="1:23" x14ac:dyDescent="0.2">
      <c r="A41" s="11">
        <v>40335</v>
      </c>
      <c r="B41">
        <v>13.33</v>
      </c>
      <c r="C41">
        <v>2</v>
      </c>
      <c r="D41">
        <v>0</v>
      </c>
      <c r="E41">
        <v>0</v>
      </c>
      <c r="F41">
        <v>0.33</v>
      </c>
      <c r="G41">
        <v>0</v>
      </c>
      <c r="H41">
        <v>0</v>
      </c>
      <c r="I41">
        <v>0.33</v>
      </c>
      <c r="J41">
        <v>0</v>
      </c>
      <c r="K41">
        <v>0</v>
      </c>
      <c r="L41">
        <v>0.67</v>
      </c>
      <c r="M41">
        <v>0</v>
      </c>
      <c r="N41">
        <v>0</v>
      </c>
      <c r="O41">
        <v>8.33</v>
      </c>
      <c r="P41">
        <v>0</v>
      </c>
      <c r="Q41">
        <v>0</v>
      </c>
      <c r="R41">
        <v>0</v>
      </c>
      <c r="S41">
        <v>0</v>
      </c>
      <c r="T41" s="62">
        <f t="shared" si="0"/>
        <v>24.990000000000002</v>
      </c>
      <c r="U41" s="4">
        <v>10.67</v>
      </c>
      <c r="V41" s="62">
        <f t="shared" si="1"/>
        <v>35.660000000000004</v>
      </c>
    </row>
    <row r="42" spans="1:23" x14ac:dyDescent="0.2">
      <c r="A42" s="11">
        <v>40336</v>
      </c>
      <c r="B42">
        <v>13.33</v>
      </c>
      <c r="C42">
        <v>2</v>
      </c>
      <c r="D42">
        <v>0</v>
      </c>
      <c r="E42">
        <v>0</v>
      </c>
      <c r="F42">
        <v>0.33</v>
      </c>
      <c r="G42">
        <v>0</v>
      </c>
      <c r="H42">
        <v>0</v>
      </c>
      <c r="I42">
        <v>0.33</v>
      </c>
      <c r="J42">
        <v>0</v>
      </c>
      <c r="K42">
        <v>0</v>
      </c>
      <c r="L42">
        <v>0.67</v>
      </c>
      <c r="M42">
        <v>0</v>
      </c>
      <c r="N42">
        <v>0</v>
      </c>
      <c r="O42">
        <v>8.33</v>
      </c>
      <c r="P42">
        <v>0</v>
      </c>
      <c r="Q42">
        <v>0</v>
      </c>
      <c r="R42">
        <v>0</v>
      </c>
      <c r="S42">
        <v>0</v>
      </c>
      <c r="T42" s="62">
        <f>SUM(B42:S42)</f>
        <v>24.990000000000002</v>
      </c>
      <c r="U42" s="4">
        <v>10.67</v>
      </c>
      <c r="V42" s="62">
        <f>SUM(T42+U42)</f>
        <v>35.660000000000004</v>
      </c>
    </row>
    <row r="43" spans="1:23" x14ac:dyDescent="0.2">
      <c r="A43" s="11">
        <v>40337</v>
      </c>
      <c r="B43">
        <v>5</v>
      </c>
      <c r="C43">
        <v>1</v>
      </c>
      <c r="D43">
        <v>0</v>
      </c>
      <c r="E43">
        <v>0</v>
      </c>
      <c r="F43">
        <v>1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15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22</v>
      </c>
      <c r="U43" s="4">
        <v>1</v>
      </c>
      <c r="V43" s="62">
        <f>SUM(T43+U43)</f>
        <v>23</v>
      </c>
      <c r="W43" s="4"/>
    </row>
    <row r="44" spans="1:23" x14ac:dyDescent="0.2">
      <c r="A44" s="11">
        <v>40338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</v>
      </c>
      <c r="P44">
        <v>0</v>
      </c>
      <c r="Q44">
        <v>0</v>
      </c>
      <c r="R44">
        <v>0</v>
      </c>
      <c r="S44">
        <v>0</v>
      </c>
      <c r="T44" s="62">
        <f t="shared" si="0"/>
        <v>9</v>
      </c>
      <c r="U44" s="4">
        <v>3</v>
      </c>
      <c r="V44" s="62">
        <f t="shared" si="1"/>
        <v>12</v>
      </c>
    </row>
    <row r="45" spans="1:23" x14ac:dyDescent="0.2">
      <c r="A45" s="11">
        <v>40339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2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4</v>
      </c>
      <c r="U45" s="4">
        <v>20</v>
      </c>
      <c r="V45" s="62">
        <f t="shared" si="1"/>
        <v>24</v>
      </c>
    </row>
    <row r="46" spans="1:23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62">
        <f t="shared" si="0"/>
        <v>2</v>
      </c>
      <c r="U46" s="4">
        <v>4</v>
      </c>
      <c r="V46" s="62">
        <f t="shared" si="1"/>
        <v>6</v>
      </c>
    </row>
    <row r="47" spans="1:23" x14ac:dyDescent="0.2">
      <c r="A47" s="11">
        <v>40341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62">
        <f t="shared" si="0"/>
        <v>2</v>
      </c>
      <c r="U47" s="4">
        <v>4</v>
      </c>
      <c r="V47" s="62">
        <f t="shared" si="1"/>
        <v>6</v>
      </c>
    </row>
    <row r="48" spans="1:23" x14ac:dyDescent="0.2">
      <c r="A48" s="11">
        <v>40342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62">
        <f t="shared" si="0"/>
        <v>2</v>
      </c>
      <c r="U48" s="4">
        <v>4</v>
      </c>
      <c r="V48" s="62">
        <f t="shared" si="1"/>
        <v>6</v>
      </c>
    </row>
    <row r="49" spans="1:22" x14ac:dyDescent="0.2">
      <c r="A49" s="11">
        <v>40343</v>
      </c>
      <c r="B49">
        <v>776</v>
      </c>
      <c r="C49">
        <v>0</v>
      </c>
      <c r="D49">
        <v>0</v>
      </c>
      <c r="E49">
        <v>0</v>
      </c>
      <c r="F49">
        <v>8</v>
      </c>
      <c r="G49">
        <v>0</v>
      </c>
      <c r="H49" s="1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1">
        <v>0</v>
      </c>
      <c r="O49" s="4">
        <v>48</v>
      </c>
      <c r="P49" s="4">
        <v>0</v>
      </c>
      <c r="Q49" s="1">
        <v>0</v>
      </c>
      <c r="R49" s="4">
        <v>0</v>
      </c>
      <c r="S49" s="1">
        <v>0</v>
      </c>
      <c r="T49" s="62">
        <f t="shared" si="0"/>
        <v>832</v>
      </c>
      <c r="U49" s="4">
        <v>216</v>
      </c>
      <c r="V49" s="62">
        <f t="shared" si="1"/>
        <v>1048</v>
      </c>
    </row>
    <row r="50" spans="1:22" x14ac:dyDescent="0.2">
      <c r="A50" s="11">
        <v>40344</v>
      </c>
      <c r="B50">
        <v>467</v>
      </c>
      <c r="C50">
        <v>1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1</v>
      </c>
      <c r="J50" s="4">
        <v>0</v>
      </c>
      <c r="K50" s="4">
        <v>0</v>
      </c>
      <c r="L50" s="4">
        <v>1</v>
      </c>
      <c r="M50" s="4">
        <v>0</v>
      </c>
      <c r="N50" s="1">
        <v>0</v>
      </c>
      <c r="O50" s="4">
        <v>9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479</v>
      </c>
      <c r="U50" s="4">
        <v>140</v>
      </c>
      <c r="V50" s="62">
        <f t="shared" si="1"/>
        <v>619</v>
      </c>
    </row>
    <row r="51" spans="1:22" x14ac:dyDescent="0.2">
      <c r="A51" s="11">
        <v>40345</v>
      </c>
      <c r="B51">
        <v>302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1</v>
      </c>
      <c r="M51">
        <v>0</v>
      </c>
      <c r="N51">
        <v>0</v>
      </c>
      <c r="O51">
        <v>7</v>
      </c>
      <c r="P51">
        <v>0</v>
      </c>
      <c r="Q51">
        <v>0</v>
      </c>
      <c r="R51">
        <v>0</v>
      </c>
      <c r="S51">
        <v>0</v>
      </c>
      <c r="T51" s="62">
        <f t="shared" si="0"/>
        <v>314</v>
      </c>
      <c r="U51" s="4">
        <v>106</v>
      </c>
      <c r="V51" s="62">
        <f t="shared" si="1"/>
        <v>420</v>
      </c>
    </row>
    <row r="52" spans="1:22" x14ac:dyDescent="0.2">
      <c r="A52" s="11">
        <v>40346</v>
      </c>
      <c r="B52">
        <v>59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2</v>
      </c>
      <c r="M52">
        <v>0</v>
      </c>
      <c r="N52">
        <v>0</v>
      </c>
      <c r="O52">
        <v>3</v>
      </c>
      <c r="P52">
        <v>0</v>
      </c>
      <c r="Q52">
        <v>0</v>
      </c>
      <c r="R52">
        <v>0</v>
      </c>
      <c r="S52">
        <v>0</v>
      </c>
      <c r="T52" s="62">
        <f t="shared" si="0"/>
        <v>66</v>
      </c>
      <c r="U52" s="4">
        <v>16</v>
      </c>
      <c r="V52" s="62">
        <f t="shared" si="1"/>
        <v>82</v>
      </c>
    </row>
    <row r="53" spans="1:22" x14ac:dyDescent="0.2">
      <c r="A53" s="11">
        <v>40347</v>
      </c>
      <c r="B53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0</v>
      </c>
      <c r="Q53">
        <v>0</v>
      </c>
      <c r="R53">
        <v>0</v>
      </c>
      <c r="S53">
        <v>0</v>
      </c>
      <c r="T53" s="62">
        <f t="shared" si="0"/>
        <v>8</v>
      </c>
      <c r="U53" s="4">
        <v>3</v>
      </c>
      <c r="V53" s="62">
        <f t="shared" si="1"/>
        <v>11</v>
      </c>
    </row>
    <row r="54" spans="1:22" x14ac:dyDescent="0.2">
      <c r="A54" s="11">
        <v>40348</v>
      </c>
      <c r="B54">
        <v>20</v>
      </c>
      <c r="C54">
        <v>0.66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1.33</v>
      </c>
      <c r="P54">
        <v>0</v>
      </c>
      <c r="Q54">
        <v>0</v>
      </c>
      <c r="R54">
        <v>0</v>
      </c>
      <c r="S54">
        <v>0</v>
      </c>
      <c r="T54" s="62">
        <f t="shared" si="0"/>
        <v>21.990000000000002</v>
      </c>
      <c r="U54" s="4">
        <v>6</v>
      </c>
      <c r="V54" s="62">
        <v>0</v>
      </c>
    </row>
    <row r="55" spans="1:22" x14ac:dyDescent="0.2">
      <c r="A55" s="11">
        <v>40349</v>
      </c>
      <c r="B55">
        <v>20</v>
      </c>
      <c r="C55">
        <v>0.66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1.33</v>
      </c>
      <c r="P55">
        <v>0</v>
      </c>
      <c r="Q55">
        <v>0</v>
      </c>
      <c r="R55">
        <v>0</v>
      </c>
      <c r="S55">
        <v>0</v>
      </c>
      <c r="T55" s="62">
        <f t="shared" si="0"/>
        <v>21.990000000000002</v>
      </c>
      <c r="U55" s="4">
        <v>6</v>
      </c>
      <c r="V55" s="62">
        <f t="shared" si="1"/>
        <v>27.990000000000002</v>
      </c>
    </row>
    <row r="56" spans="1:22" x14ac:dyDescent="0.2">
      <c r="A56" s="11">
        <v>40350</v>
      </c>
      <c r="B56">
        <v>20</v>
      </c>
      <c r="C56">
        <v>0.66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1.33</v>
      </c>
      <c r="P56">
        <v>0</v>
      </c>
      <c r="Q56">
        <v>0</v>
      </c>
      <c r="R56">
        <v>0</v>
      </c>
      <c r="S56">
        <v>0</v>
      </c>
      <c r="T56" s="62">
        <f t="shared" si="0"/>
        <v>21.990000000000002</v>
      </c>
      <c r="U56" s="4">
        <v>6</v>
      </c>
      <c r="V56" s="62">
        <f t="shared" si="1"/>
        <v>27.990000000000002</v>
      </c>
    </row>
    <row r="57" spans="1:22" x14ac:dyDescent="0.2">
      <c r="A57" s="11">
        <v>40351</v>
      </c>
      <c r="B57">
        <v>55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62">
        <f t="shared" si="0"/>
        <v>60</v>
      </c>
      <c r="U57" s="4">
        <v>2</v>
      </c>
      <c r="V57" s="62">
        <f t="shared" si="1"/>
        <v>62</v>
      </c>
    </row>
    <row r="58" spans="1:22" x14ac:dyDescent="0.2">
      <c r="A58" s="11">
        <v>40352</v>
      </c>
      <c r="B58">
        <v>35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38</v>
      </c>
      <c r="U58" s="4">
        <v>0</v>
      </c>
      <c r="V58" s="62">
        <f t="shared" si="1"/>
        <v>38</v>
      </c>
    </row>
    <row r="59" spans="1:22" x14ac:dyDescent="0.2">
      <c r="A59" s="11">
        <v>40353</v>
      </c>
      <c r="B59">
        <v>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 s="62">
        <f t="shared" si="0"/>
        <v>34</v>
      </c>
      <c r="U59" s="4">
        <v>1</v>
      </c>
      <c r="V59" s="62">
        <f t="shared" si="1"/>
        <v>35</v>
      </c>
    </row>
    <row r="60" spans="1:22" x14ac:dyDescent="0.2">
      <c r="A60" s="11">
        <v>40354</v>
      </c>
      <c r="B60">
        <v>43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</v>
      </c>
      <c r="P60">
        <v>0</v>
      </c>
      <c r="Q60">
        <v>0</v>
      </c>
      <c r="R60">
        <v>0</v>
      </c>
      <c r="S60">
        <v>0</v>
      </c>
      <c r="T60" s="62">
        <f t="shared" si="0"/>
        <v>48</v>
      </c>
      <c r="U60" s="4">
        <v>17</v>
      </c>
      <c r="V60" s="62">
        <f t="shared" si="1"/>
        <v>65</v>
      </c>
    </row>
    <row r="61" spans="1:22" x14ac:dyDescent="0.2">
      <c r="A61" s="11">
        <v>40355</v>
      </c>
      <c r="B61">
        <v>23.3</v>
      </c>
      <c r="C61">
        <v>1</v>
      </c>
      <c r="D61">
        <v>0</v>
      </c>
      <c r="E61">
        <v>0</v>
      </c>
      <c r="F61">
        <v>0.66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0.33</v>
      </c>
      <c r="S61">
        <v>0</v>
      </c>
      <c r="T61" s="62">
        <f t="shared" si="0"/>
        <v>25.29</v>
      </c>
      <c r="U61" s="4">
        <v>3.66</v>
      </c>
      <c r="V61" s="62">
        <f t="shared" si="1"/>
        <v>28.95</v>
      </c>
    </row>
    <row r="62" spans="1:22" x14ac:dyDescent="0.2">
      <c r="A62" s="11">
        <v>40356</v>
      </c>
      <c r="B62">
        <v>23.3</v>
      </c>
      <c r="C62">
        <v>1</v>
      </c>
      <c r="D62">
        <v>0</v>
      </c>
      <c r="E62">
        <v>0</v>
      </c>
      <c r="F62">
        <v>0.66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</v>
      </c>
      <c r="S62">
        <v>0</v>
      </c>
      <c r="T62" s="62">
        <f t="shared" si="0"/>
        <v>25.29</v>
      </c>
      <c r="U62" s="4">
        <v>3.66</v>
      </c>
      <c r="V62" s="62">
        <f t="shared" si="1"/>
        <v>28.95</v>
      </c>
    </row>
    <row r="63" spans="1:22" x14ac:dyDescent="0.2">
      <c r="A63" s="11">
        <v>40357</v>
      </c>
      <c r="B63">
        <v>23.3</v>
      </c>
      <c r="C63">
        <v>1</v>
      </c>
      <c r="D63">
        <v>0</v>
      </c>
      <c r="E63">
        <v>0</v>
      </c>
      <c r="F63">
        <v>0.66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</v>
      </c>
      <c r="S63">
        <v>0</v>
      </c>
      <c r="T63" s="62">
        <f t="shared" si="0"/>
        <v>25.29</v>
      </c>
      <c r="U63" s="4">
        <v>3.66</v>
      </c>
      <c r="V63" s="62">
        <f t="shared" si="1"/>
        <v>28.95</v>
      </c>
    </row>
    <row r="64" spans="1:22" x14ac:dyDescent="0.2">
      <c r="A64" s="11">
        <v>40358</v>
      </c>
      <c r="B64">
        <v>25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 s="62">
        <f t="shared" si="0"/>
        <v>31</v>
      </c>
      <c r="U64" s="4">
        <v>5</v>
      </c>
      <c r="V64" s="62">
        <f t="shared" si="1"/>
        <v>36</v>
      </c>
    </row>
    <row r="65" spans="1:22" x14ac:dyDescent="0.2">
      <c r="A65" s="11">
        <v>40359</v>
      </c>
      <c r="B65">
        <v>28</v>
      </c>
      <c r="C65">
        <v>3</v>
      </c>
      <c r="D65">
        <v>0</v>
      </c>
      <c r="E65">
        <v>0</v>
      </c>
      <c r="F65">
        <v>0</v>
      </c>
      <c r="G65">
        <v>0</v>
      </c>
      <c r="H65" s="1">
        <v>0</v>
      </c>
      <c r="I65" s="4">
        <v>2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62">
        <f t="shared" si="0"/>
        <v>33</v>
      </c>
      <c r="U65" s="4">
        <v>12</v>
      </c>
      <c r="V65" s="62">
        <f t="shared" si="1"/>
        <v>45</v>
      </c>
    </row>
    <row r="66" spans="1:22" x14ac:dyDescent="0.2">
      <c r="A66" s="11">
        <v>40360</v>
      </c>
      <c r="B66">
        <v>10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62">
        <f t="shared" si="0"/>
        <v>13</v>
      </c>
      <c r="U66" s="4">
        <v>3</v>
      </c>
      <c r="V66" s="62">
        <f t="shared" si="1"/>
        <v>16</v>
      </c>
    </row>
    <row r="67" spans="1:22" x14ac:dyDescent="0.2">
      <c r="A67" s="11">
        <v>40361</v>
      </c>
      <c r="B67">
        <v>23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62">
        <f t="shared" si="0"/>
        <v>28</v>
      </c>
      <c r="U67" s="4">
        <v>12</v>
      </c>
      <c r="V67" s="62">
        <f t="shared" si="1"/>
        <v>40</v>
      </c>
    </row>
    <row r="68" spans="1:22" x14ac:dyDescent="0.2">
      <c r="A68" s="11">
        <v>40362</v>
      </c>
      <c r="B68">
        <v>31.25</v>
      </c>
      <c r="C68">
        <v>5</v>
      </c>
      <c r="D68">
        <v>0</v>
      </c>
      <c r="E68">
        <v>0</v>
      </c>
      <c r="F68">
        <v>0.25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0.5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62">
        <f t="shared" si="0"/>
        <v>43</v>
      </c>
      <c r="U68" s="4">
        <v>6.25</v>
      </c>
      <c r="V68" s="62">
        <f t="shared" si="1"/>
        <v>49.25</v>
      </c>
    </row>
    <row r="69" spans="1:22" x14ac:dyDescent="0.2">
      <c r="A69" s="11">
        <v>40363</v>
      </c>
      <c r="B69">
        <v>31.25</v>
      </c>
      <c r="C69">
        <v>5</v>
      </c>
      <c r="D69">
        <v>0</v>
      </c>
      <c r="E69">
        <v>0</v>
      </c>
      <c r="F69">
        <v>0.25</v>
      </c>
      <c r="G69">
        <v>0</v>
      </c>
      <c r="H69">
        <v>0</v>
      </c>
      <c r="I69">
        <v>6</v>
      </c>
      <c r="J69">
        <v>0</v>
      </c>
      <c r="K69">
        <v>0</v>
      </c>
      <c r="L69">
        <v>0</v>
      </c>
      <c r="M69">
        <v>0.5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62">
        <f t="shared" si="0"/>
        <v>43</v>
      </c>
      <c r="U69" s="4">
        <v>6.25</v>
      </c>
      <c r="V69" s="62">
        <f t="shared" si="1"/>
        <v>49.25</v>
      </c>
    </row>
    <row r="70" spans="1:22" x14ac:dyDescent="0.2">
      <c r="A70" s="11">
        <v>40364</v>
      </c>
      <c r="B70">
        <v>31.25</v>
      </c>
      <c r="C70">
        <v>5</v>
      </c>
      <c r="D70">
        <v>0</v>
      </c>
      <c r="E70">
        <v>0</v>
      </c>
      <c r="F70">
        <v>0.25</v>
      </c>
      <c r="G70">
        <v>0</v>
      </c>
      <c r="H70">
        <v>0</v>
      </c>
      <c r="I70">
        <v>6</v>
      </c>
      <c r="J70">
        <v>0</v>
      </c>
      <c r="K70">
        <v>0</v>
      </c>
      <c r="L70">
        <v>0</v>
      </c>
      <c r="M70">
        <v>0.5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62">
        <f t="shared" si="0"/>
        <v>43</v>
      </c>
      <c r="U70" s="4">
        <v>6.25</v>
      </c>
      <c r="V70" s="62">
        <f t="shared" si="1"/>
        <v>49.25</v>
      </c>
    </row>
    <row r="71" spans="1:22" x14ac:dyDescent="0.2">
      <c r="A71" s="11">
        <v>40365</v>
      </c>
      <c r="B71">
        <v>31.25</v>
      </c>
      <c r="C71">
        <v>5</v>
      </c>
      <c r="D71">
        <v>0</v>
      </c>
      <c r="E71">
        <v>0</v>
      </c>
      <c r="F71">
        <v>0.25</v>
      </c>
      <c r="G71">
        <v>0</v>
      </c>
      <c r="H71">
        <v>0</v>
      </c>
      <c r="I71">
        <v>6</v>
      </c>
      <c r="J71">
        <v>0</v>
      </c>
      <c r="K71">
        <v>0</v>
      </c>
      <c r="L71">
        <v>0</v>
      </c>
      <c r="M71">
        <v>0.5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62">
        <f t="shared" si="0"/>
        <v>43</v>
      </c>
      <c r="U71" s="4">
        <v>6.25</v>
      </c>
      <c r="V71" s="62">
        <f t="shared" si="1"/>
        <v>49.25</v>
      </c>
    </row>
    <row r="72" spans="1:22" x14ac:dyDescent="0.2">
      <c r="A72" s="11">
        <v>40366</v>
      </c>
      <c r="B72">
        <v>20</v>
      </c>
      <c r="C72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62">
        <f t="shared" si="0"/>
        <v>28</v>
      </c>
      <c r="U72" s="4">
        <v>11</v>
      </c>
      <c r="V72" s="62">
        <f t="shared" si="1"/>
        <v>39</v>
      </c>
    </row>
    <row r="73" spans="1:22" x14ac:dyDescent="0.2">
      <c r="A73" s="11">
        <v>40367</v>
      </c>
      <c r="B73">
        <v>7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11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62">
        <f t="shared" ref="T73:T136" si="2">SUM(B73:S73)</f>
        <v>21</v>
      </c>
      <c r="U73" s="4">
        <v>10</v>
      </c>
      <c r="V73" s="62">
        <f t="shared" si="1"/>
        <v>31</v>
      </c>
    </row>
    <row r="74" spans="1:22" x14ac:dyDescent="0.2">
      <c r="A74" s="11">
        <v>40368</v>
      </c>
      <c r="B74">
        <v>8</v>
      </c>
      <c r="C74">
        <v>4</v>
      </c>
      <c r="D74">
        <v>0</v>
      </c>
      <c r="E74">
        <v>0</v>
      </c>
      <c r="F74">
        <v>0</v>
      </c>
      <c r="G74">
        <v>0</v>
      </c>
      <c r="H74">
        <v>0</v>
      </c>
      <c r="I74">
        <v>13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2"/>
        <v>26</v>
      </c>
      <c r="U74" s="4">
        <v>5</v>
      </c>
      <c r="V74" s="62">
        <f t="shared" ref="V74:V137" si="3">SUM(T74+U74)</f>
        <v>31</v>
      </c>
    </row>
    <row r="75" spans="1:22" x14ac:dyDescent="0.2">
      <c r="A75" s="11">
        <v>40369</v>
      </c>
      <c r="B75">
        <v>9</v>
      </c>
      <c r="C75">
        <v>1.33</v>
      </c>
      <c r="D75">
        <v>0</v>
      </c>
      <c r="E75">
        <v>0</v>
      </c>
      <c r="F75">
        <v>0</v>
      </c>
      <c r="G75">
        <v>0</v>
      </c>
      <c r="H75">
        <v>0</v>
      </c>
      <c r="I75">
        <v>9.33</v>
      </c>
      <c r="J75">
        <v>0</v>
      </c>
      <c r="K75">
        <v>0</v>
      </c>
      <c r="L75">
        <v>1</v>
      </c>
      <c r="M75">
        <v>0</v>
      </c>
      <c r="N75">
        <v>0</v>
      </c>
      <c r="O75">
        <v>0.67</v>
      </c>
      <c r="P75">
        <v>0</v>
      </c>
      <c r="Q75">
        <v>0</v>
      </c>
      <c r="R75">
        <v>0</v>
      </c>
      <c r="S75">
        <v>0</v>
      </c>
      <c r="T75" s="62">
        <f t="shared" si="2"/>
        <v>21.330000000000002</v>
      </c>
      <c r="U75" s="4">
        <v>3.33</v>
      </c>
      <c r="V75" s="62">
        <f t="shared" si="3"/>
        <v>24.660000000000004</v>
      </c>
    </row>
    <row r="76" spans="1:22" x14ac:dyDescent="0.2">
      <c r="A76" s="11">
        <v>40370</v>
      </c>
      <c r="B76">
        <v>9</v>
      </c>
      <c r="C76">
        <v>1.33</v>
      </c>
      <c r="D76">
        <v>0</v>
      </c>
      <c r="E76">
        <v>0</v>
      </c>
      <c r="F76">
        <v>0</v>
      </c>
      <c r="G76">
        <v>0</v>
      </c>
      <c r="H76">
        <v>0</v>
      </c>
      <c r="I76">
        <v>9.33</v>
      </c>
      <c r="J76">
        <v>0</v>
      </c>
      <c r="K76">
        <v>0</v>
      </c>
      <c r="L76">
        <v>1</v>
      </c>
      <c r="M76">
        <v>0</v>
      </c>
      <c r="N76">
        <v>0</v>
      </c>
      <c r="O76">
        <v>0.67</v>
      </c>
      <c r="P76">
        <v>0</v>
      </c>
      <c r="Q76">
        <v>0</v>
      </c>
      <c r="R76">
        <v>0</v>
      </c>
      <c r="S76">
        <v>0</v>
      </c>
      <c r="T76" s="62">
        <f t="shared" si="2"/>
        <v>21.330000000000002</v>
      </c>
      <c r="U76" s="4">
        <v>3.33</v>
      </c>
      <c r="V76" s="62">
        <f t="shared" si="3"/>
        <v>24.660000000000004</v>
      </c>
    </row>
    <row r="77" spans="1:22" x14ac:dyDescent="0.2">
      <c r="A77" s="11">
        <v>40371</v>
      </c>
      <c r="B77">
        <v>9</v>
      </c>
      <c r="C77">
        <v>1.33</v>
      </c>
      <c r="D77">
        <v>0</v>
      </c>
      <c r="E77">
        <v>0</v>
      </c>
      <c r="F77">
        <v>0</v>
      </c>
      <c r="G77">
        <v>0</v>
      </c>
      <c r="H77">
        <v>0</v>
      </c>
      <c r="I77">
        <v>9.33</v>
      </c>
      <c r="J77">
        <v>0</v>
      </c>
      <c r="K77">
        <v>0</v>
      </c>
      <c r="L77">
        <v>1</v>
      </c>
      <c r="M77">
        <v>0</v>
      </c>
      <c r="N77">
        <v>0</v>
      </c>
      <c r="O77">
        <v>0.67</v>
      </c>
      <c r="P77">
        <v>0</v>
      </c>
      <c r="Q77">
        <v>0</v>
      </c>
      <c r="R77">
        <v>0</v>
      </c>
      <c r="S77">
        <v>0</v>
      </c>
      <c r="T77" s="62">
        <f>SUM(B77:S77)</f>
        <v>21.330000000000002</v>
      </c>
      <c r="U77" s="4">
        <v>3.33</v>
      </c>
      <c r="V77" s="62">
        <f>SUM(T77+U77)</f>
        <v>24.660000000000004</v>
      </c>
    </row>
    <row r="78" spans="1:22" x14ac:dyDescent="0.2">
      <c r="A78" s="11">
        <v>40372</v>
      </c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s="62">
        <f>SUM(B78:S78)</f>
        <v>18</v>
      </c>
      <c r="U78" s="4">
        <v>6</v>
      </c>
      <c r="V78" s="62">
        <f>SUM(T78+U78)</f>
        <v>24</v>
      </c>
    </row>
    <row r="79" spans="1:22" x14ac:dyDescent="0.2">
      <c r="A79" s="11">
        <v>40373</v>
      </c>
      <c r="B79">
        <v>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2"/>
        <v>11</v>
      </c>
      <c r="U79" s="4">
        <v>2</v>
      </c>
      <c r="V79" s="62">
        <f t="shared" si="3"/>
        <v>13</v>
      </c>
    </row>
    <row r="80" spans="1:22" x14ac:dyDescent="0.2">
      <c r="A80" s="11">
        <v>40374</v>
      </c>
      <c r="B80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ref="T80" si="4">SUM(B80:S80)</f>
        <v>13</v>
      </c>
      <c r="U80" s="4">
        <v>2</v>
      </c>
      <c r="V80" s="62">
        <f t="shared" ref="V80" si="5">SUM(T80+U80)</f>
        <v>15</v>
      </c>
    </row>
    <row r="81" spans="1:22" x14ac:dyDescent="0.2">
      <c r="A81" s="11">
        <v>40375</v>
      </c>
      <c r="B81">
        <v>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14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62">
        <f t="shared" si="2"/>
        <v>27</v>
      </c>
      <c r="U81" s="4">
        <v>4</v>
      </c>
      <c r="V81" s="62">
        <f t="shared" si="3"/>
        <v>31</v>
      </c>
    </row>
    <row r="82" spans="1:22" x14ac:dyDescent="0.2">
      <c r="A82" s="11">
        <v>40376</v>
      </c>
      <c r="B82">
        <v>6.33</v>
      </c>
      <c r="C82">
        <v>0.33</v>
      </c>
      <c r="D82">
        <v>0</v>
      </c>
      <c r="E82">
        <v>0</v>
      </c>
      <c r="F82">
        <v>0</v>
      </c>
      <c r="G82">
        <v>0</v>
      </c>
      <c r="H82">
        <v>0</v>
      </c>
      <c r="I82">
        <v>6.33</v>
      </c>
      <c r="J82">
        <v>0</v>
      </c>
      <c r="K82">
        <v>0</v>
      </c>
      <c r="L82">
        <v>0</v>
      </c>
      <c r="M82">
        <v>0.33</v>
      </c>
      <c r="N82">
        <v>0</v>
      </c>
      <c r="O82">
        <v>0.33</v>
      </c>
      <c r="P82">
        <v>0</v>
      </c>
      <c r="Q82">
        <v>0</v>
      </c>
      <c r="R82">
        <v>0</v>
      </c>
      <c r="S82">
        <v>0</v>
      </c>
      <c r="T82" s="62">
        <v>0</v>
      </c>
      <c r="U82" s="4">
        <v>2.66</v>
      </c>
      <c r="V82" s="62">
        <f t="shared" si="3"/>
        <v>2.66</v>
      </c>
    </row>
    <row r="83" spans="1:22" x14ac:dyDescent="0.2">
      <c r="A83" s="11">
        <v>40377</v>
      </c>
      <c r="B83">
        <v>6.33</v>
      </c>
      <c r="C83">
        <v>0.33</v>
      </c>
      <c r="D83">
        <v>0</v>
      </c>
      <c r="E83">
        <v>0</v>
      </c>
      <c r="F83">
        <v>0</v>
      </c>
      <c r="G83">
        <v>0</v>
      </c>
      <c r="H83">
        <v>0</v>
      </c>
      <c r="I83">
        <v>6.33</v>
      </c>
      <c r="J83">
        <v>0</v>
      </c>
      <c r="K83">
        <v>0</v>
      </c>
      <c r="L83">
        <v>0</v>
      </c>
      <c r="M83">
        <v>0.33</v>
      </c>
      <c r="N83">
        <v>0</v>
      </c>
      <c r="O83">
        <v>0.33</v>
      </c>
      <c r="P83">
        <v>0</v>
      </c>
      <c r="Q83">
        <v>0</v>
      </c>
      <c r="R83">
        <v>0</v>
      </c>
      <c r="S83">
        <v>0</v>
      </c>
      <c r="T83" s="62">
        <f t="shared" si="2"/>
        <v>13.65</v>
      </c>
      <c r="U83" s="4">
        <v>2.66</v>
      </c>
      <c r="V83" s="62">
        <f t="shared" si="3"/>
        <v>16.310000000000002</v>
      </c>
    </row>
    <row r="84" spans="1:22" x14ac:dyDescent="0.2">
      <c r="A84" s="11">
        <v>40378</v>
      </c>
      <c r="B84">
        <v>6.33</v>
      </c>
      <c r="C84">
        <v>0.33</v>
      </c>
      <c r="D84">
        <v>0</v>
      </c>
      <c r="E84">
        <v>0</v>
      </c>
      <c r="F84">
        <v>0</v>
      </c>
      <c r="G84">
        <v>0</v>
      </c>
      <c r="H84">
        <v>0</v>
      </c>
      <c r="I84">
        <v>6.33</v>
      </c>
      <c r="J84">
        <v>0</v>
      </c>
      <c r="K84">
        <v>0</v>
      </c>
      <c r="L84">
        <v>0</v>
      </c>
      <c r="M84">
        <v>0.33</v>
      </c>
      <c r="N84">
        <v>0</v>
      </c>
      <c r="O84">
        <v>0.33</v>
      </c>
      <c r="P84">
        <v>0</v>
      </c>
      <c r="Q84">
        <v>0</v>
      </c>
      <c r="R84">
        <v>0</v>
      </c>
      <c r="S84">
        <v>0</v>
      </c>
      <c r="T84" s="62">
        <f>SUM(B84:S84)</f>
        <v>13.65</v>
      </c>
      <c r="U84" s="4">
        <v>2.66</v>
      </c>
      <c r="V84" s="62">
        <f>SUM(T84+U84)</f>
        <v>16.310000000000002</v>
      </c>
    </row>
    <row r="85" spans="1:22" x14ac:dyDescent="0.2">
      <c r="A85" s="11">
        <v>40379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62">
        <f>SUM(B85:S85)</f>
        <v>14</v>
      </c>
      <c r="U85" s="4">
        <v>4</v>
      </c>
      <c r="V85" s="62">
        <f>SUM(T85+U85)</f>
        <v>18</v>
      </c>
    </row>
    <row r="86" spans="1:22" x14ac:dyDescent="0.2">
      <c r="A86" s="11">
        <v>40380</v>
      </c>
      <c r="B86">
        <v>11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8</v>
      </c>
      <c r="J86">
        <v>0</v>
      </c>
      <c r="K86">
        <v>0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2"/>
        <v>21</v>
      </c>
      <c r="U86" s="4">
        <v>0</v>
      </c>
      <c r="V86" s="62">
        <f t="shared" si="3"/>
        <v>21</v>
      </c>
    </row>
    <row r="87" spans="1:22" x14ac:dyDescent="0.2">
      <c r="A87" s="11">
        <v>40381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11</v>
      </c>
      <c r="U87" s="4">
        <v>4</v>
      </c>
      <c r="V87" s="62">
        <f t="shared" si="3"/>
        <v>15</v>
      </c>
    </row>
    <row r="88" spans="1:22" x14ac:dyDescent="0.2">
      <c r="A88" s="11">
        <v>40382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2"/>
        <v>5</v>
      </c>
      <c r="U88" s="4">
        <v>1</v>
      </c>
      <c r="V88" s="62">
        <f t="shared" si="3"/>
        <v>6</v>
      </c>
    </row>
    <row r="89" spans="1:22" x14ac:dyDescent="0.2">
      <c r="A89" s="11">
        <v>40383</v>
      </c>
      <c r="B89">
        <v>9.33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7.33</v>
      </c>
      <c r="J89">
        <v>0</v>
      </c>
      <c r="K89">
        <v>0</v>
      </c>
      <c r="L89">
        <v>0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62">
        <f t="shared" si="2"/>
        <v>16.989999999999998</v>
      </c>
      <c r="U89" s="4">
        <v>5.66</v>
      </c>
      <c r="V89" s="62">
        <f t="shared" si="3"/>
        <v>22.65</v>
      </c>
    </row>
    <row r="90" spans="1:22" x14ac:dyDescent="0.2">
      <c r="A90" s="11">
        <v>40384</v>
      </c>
      <c r="B90">
        <v>9.33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7.33</v>
      </c>
      <c r="J90">
        <v>0</v>
      </c>
      <c r="K90">
        <v>0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si="2"/>
        <v>16.989999999999998</v>
      </c>
      <c r="U90" s="4">
        <v>5.66</v>
      </c>
      <c r="V90" s="62">
        <f t="shared" si="3"/>
        <v>22.65</v>
      </c>
    </row>
    <row r="91" spans="1:22" x14ac:dyDescent="0.2">
      <c r="A91" s="11">
        <v>40385</v>
      </c>
      <c r="B91">
        <v>9.33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7.33</v>
      </c>
      <c r="J91">
        <v>0</v>
      </c>
      <c r="K91">
        <v>0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>SUM(B91:S91)</f>
        <v>16.989999999999998</v>
      </c>
      <c r="U91" s="4">
        <v>5.66</v>
      </c>
      <c r="V91" s="62">
        <f>SUM(T91+U91)</f>
        <v>22.65</v>
      </c>
    </row>
    <row r="92" spans="1:22" x14ac:dyDescent="0.2">
      <c r="A92" s="11">
        <v>40386</v>
      </c>
      <c r="B92">
        <v>32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>SUM(B92:S92)</f>
        <v>38</v>
      </c>
      <c r="U92" s="4">
        <v>14</v>
      </c>
      <c r="V92" s="62">
        <f>SUM(T92+U92)</f>
        <v>52</v>
      </c>
    </row>
    <row r="93" spans="1:22" x14ac:dyDescent="0.2">
      <c r="A93" s="11">
        <v>40387</v>
      </c>
      <c r="B93">
        <v>6</v>
      </c>
      <c r="C93">
        <v>6</v>
      </c>
      <c r="D93">
        <v>0</v>
      </c>
      <c r="E93">
        <v>0</v>
      </c>
      <c r="F93">
        <v>0</v>
      </c>
      <c r="G93">
        <v>0</v>
      </c>
      <c r="H93">
        <v>0</v>
      </c>
      <c r="I93">
        <v>19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31</v>
      </c>
      <c r="U93" s="4">
        <v>1</v>
      </c>
      <c r="V93" s="62">
        <f t="shared" si="3"/>
        <v>32</v>
      </c>
    </row>
    <row r="94" spans="1:22" x14ac:dyDescent="0.2">
      <c r="A94" s="11">
        <v>40388</v>
      </c>
      <c r="B94">
        <v>14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5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 s="62">
        <f t="shared" si="2"/>
        <v>22</v>
      </c>
      <c r="U94" s="4">
        <v>3</v>
      </c>
      <c r="V94" s="62">
        <f t="shared" si="3"/>
        <v>25</v>
      </c>
    </row>
    <row r="95" spans="1:22" x14ac:dyDescent="0.2">
      <c r="A95" s="11">
        <v>40389</v>
      </c>
      <c r="B95">
        <v>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17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23</v>
      </c>
      <c r="U95" s="4">
        <v>4</v>
      </c>
      <c r="V95" s="62">
        <f t="shared" si="3"/>
        <v>27</v>
      </c>
    </row>
    <row r="96" spans="1:22" x14ac:dyDescent="0.2">
      <c r="A96" s="11">
        <v>40390</v>
      </c>
      <c r="B96">
        <v>11.6</v>
      </c>
      <c r="C96">
        <v>5.33</v>
      </c>
      <c r="D96">
        <v>0</v>
      </c>
      <c r="E96">
        <v>0</v>
      </c>
      <c r="F96">
        <v>0</v>
      </c>
      <c r="G96">
        <v>0</v>
      </c>
      <c r="H96">
        <v>0</v>
      </c>
      <c r="I96">
        <v>21</v>
      </c>
      <c r="J96">
        <v>0</v>
      </c>
      <c r="K96">
        <v>0</v>
      </c>
      <c r="L96">
        <v>0</v>
      </c>
      <c r="M96">
        <v>0.33</v>
      </c>
      <c r="N96">
        <v>0</v>
      </c>
      <c r="O96">
        <v>0.33</v>
      </c>
      <c r="P96">
        <v>0</v>
      </c>
      <c r="Q96">
        <v>0</v>
      </c>
      <c r="R96">
        <v>0</v>
      </c>
      <c r="S96">
        <v>0</v>
      </c>
      <c r="T96" s="62">
        <f t="shared" si="2"/>
        <v>38.589999999999996</v>
      </c>
      <c r="U96" s="4">
        <v>1</v>
      </c>
      <c r="V96" s="62">
        <f t="shared" si="3"/>
        <v>39.589999999999996</v>
      </c>
    </row>
    <row r="97" spans="1:22" x14ac:dyDescent="0.2">
      <c r="A97" s="11">
        <v>40391</v>
      </c>
      <c r="B97">
        <v>11.6</v>
      </c>
      <c r="C97">
        <v>5.33</v>
      </c>
      <c r="D97">
        <v>0</v>
      </c>
      <c r="E97">
        <v>0</v>
      </c>
      <c r="F97">
        <v>0</v>
      </c>
      <c r="G97">
        <v>0</v>
      </c>
      <c r="H97">
        <v>0</v>
      </c>
      <c r="I97">
        <v>21</v>
      </c>
      <c r="J97">
        <v>0</v>
      </c>
      <c r="K97">
        <v>0</v>
      </c>
      <c r="L97">
        <v>0</v>
      </c>
      <c r="M97">
        <v>0.33</v>
      </c>
      <c r="N97">
        <v>0</v>
      </c>
      <c r="O97">
        <v>0.33</v>
      </c>
      <c r="P97">
        <v>0</v>
      </c>
      <c r="Q97">
        <v>0</v>
      </c>
      <c r="R97">
        <v>0</v>
      </c>
      <c r="S97">
        <v>0</v>
      </c>
      <c r="T97" s="62">
        <f t="shared" si="2"/>
        <v>38.589999999999996</v>
      </c>
      <c r="U97" s="4">
        <v>1</v>
      </c>
      <c r="V97" s="62">
        <f t="shared" si="3"/>
        <v>39.589999999999996</v>
      </c>
    </row>
    <row r="98" spans="1:22" x14ac:dyDescent="0.2">
      <c r="A98" s="11">
        <v>40392</v>
      </c>
      <c r="B98">
        <v>11.6</v>
      </c>
      <c r="C98">
        <v>5.33</v>
      </c>
      <c r="D98">
        <v>0</v>
      </c>
      <c r="E98">
        <v>0</v>
      </c>
      <c r="F98">
        <v>0</v>
      </c>
      <c r="G98">
        <v>0</v>
      </c>
      <c r="H98">
        <v>0</v>
      </c>
      <c r="I98">
        <v>21</v>
      </c>
      <c r="J98">
        <v>0</v>
      </c>
      <c r="K98">
        <v>0</v>
      </c>
      <c r="L98">
        <v>0</v>
      </c>
      <c r="M98">
        <v>0.33</v>
      </c>
      <c r="N98">
        <v>0</v>
      </c>
      <c r="O98">
        <v>0.33</v>
      </c>
      <c r="P98">
        <v>0</v>
      </c>
      <c r="Q98">
        <v>0</v>
      </c>
      <c r="R98">
        <v>0</v>
      </c>
      <c r="S98">
        <v>0</v>
      </c>
      <c r="T98" s="62">
        <f t="shared" si="2"/>
        <v>38.589999999999996</v>
      </c>
      <c r="U98" s="4">
        <v>1</v>
      </c>
      <c r="V98" s="62">
        <f t="shared" si="3"/>
        <v>39.589999999999996</v>
      </c>
    </row>
    <row r="99" spans="1:22" x14ac:dyDescent="0.2">
      <c r="A99" s="11">
        <v>40393</v>
      </c>
      <c r="B99">
        <v>15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29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62">
        <f t="shared" si="2"/>
        <v>50</v>
      </c>
      <c r="U99" s="4">
        <v>1</v>
      </c>
      <c r="V99" s="62">
        <f t="shared" si="3"/>
        <v>51</v>
      </c>
    </row>
    <row r="100" spans="1:22" x14ac:dyDescent="0.2">
      <c r="A100" s="11">
        <v>40394</v>
      </c>
      <c r="B100">
        <v>12</v>
      </c>
      <c r="C100">
        <v>2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24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8">
        <v>0</v>
      </c>
      <c r="S100" s="1">
        <v>0</v>
      </c>
      <c r="T100" s="62">
        <f t="shared" si="2"/>
        <v>38</v>
      </c>
      <c r="U100" s="4">
        <v>15</v>
      </c>
      <c r="V100" s="62">
        <f t="shared" si="3"/>
        <v>53</v>
      </c>
    </row>
    <row r="101" spans="1:22" x14ac:dyDescent="0.2">
      <c r="A101" s="11">
        <v>40395</v>
      </c>
      <c r="B101">
        <v>7</v>
      </c>
      <c r="C101">
        <v>7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38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2</v>
      </c>
      <c r="P101" s="4">
        <v>0</v>
      </c>
      <c r="Q101" s="1">
        <v>0</v>
      </c>
      <c r="R101" s="8">
        <v>1</v>
      </c>
      <c r="S101" s="1">
        <v>0</v>
      </c>
      <c r="T101" s="62">
        <f t="shared" si="2"/>
        <v>55</v>
      </c>
      <c r="U101" s="4">
        <v>2</v>
      </c>
      <c r="V101" s="62">
        <f t="shared" si="3"/>
        <v>57</v>
      </c>
    </row>
    <row r="102" spans="1:22" x14ac:dyDescent="0.2">
      <c r="A102" s="11">
        <v>40396</v>
      </c>
      <c r="B102">
        <v>5</v>
      </c>
      <c r="C102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62">
        <f t="shared" si="2"/>
        <v>65</v>
      </c>
      <c r="U102" s="4">
        <v>2</v>
      </c>
      <c r="V102" s="62">
        <f t="shared" si="3"/>
        <v>67</v>
      </c>
    </row>
    <row r="103" spans="1:22" x14ac:dyDescent="0.2">
      <c r="A103" s="11">
        <v>40397</v>
      </c>
      <c r="B103">
        <v>30.6</v>
      </c>
      <c r="C103">
        <v>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61.3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 s="62">
        <f t="shared" si="2"/>
        <v>98.9</v>
      </c>
      <c r="U103" s="4">
        <v>8</v>
      </c>
      <c r="V103" s="62">
        <f t="shared" si="3"/>
        <v>106.9</v>
      </c>
    </row>
    <row r="104" spans="1:22" x14ac:dyDescent="0.2">
      <c r="A104" s="11">
        <v>40398</v>
      </c>
      <c r="B104">
        <v>30.6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61.3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0</v>
      </c>
      <c r="Q104">
        <v>0</v>
      </c>
      <c r="R104">
        <v>0</v>
      </c>
      <c r="S104">
        <v>0</v>
      </c>
      <c r="T104" s="62">
        <f t="shared" si="2"/>
        <v>98.9</v>
      </c>
      <c r="U104" s="4">
        <v>8</v>
      </c>
      <c r="V104" s="62">
        <f t="shared" si="3"/>
        <v>106.9</v>
      </c>
    </row>
    <row r="105" spans="1:22" x14ac:dyDescent="0.2">
      <c r="A105" s="11">
        <v>40399</v>
      </c>
      <c r="B105">
        <v>30.6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61.3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 s="62">
        <f t="shared" si="2"/>
        <v>98.9</v>
      </c>
      <c r="U105" s="4">
        <v>8</v>
      </c>
      <c r="V105" s="62">
        <f t="shared" si="3"/>
        <v>106.9</v>
      </c>
    </row>
    <row r="106" spans="1:22" x14ac:dyDescent="0.2">
      <c r="A106" s="11">
        <v>40400</v>
      </c>
      <c r="B106">
        <v>39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44</v>
      </c>
      <c r="U106" s="4">
        <v>33</v>
      </c>
      <c r="V106" s="62">
        <f t="shared" si="3"/>
        <v>77</v>
      </c>
    </row>
    <row r="107" spans="1:22" x14ac:dyDescent="0.2">
      <c r="A107" s="11">
        <v>40401</v>
      </c>
      <c r="B107">
        <v>20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</v>
      </c>
      <c r="J107">
        <v>0</v>
      </c>
      <c r="K107">
        <v>0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29</v>
      </c>
      <c r="U107" s="4">
        <v>8</v>
      </c>
      <c r="V107" s="62">
        <f t="shared" si="3"/>
        <v>37</v>
      </c>
    </row>
    <row r="108" spans="1:22" x14ac:dyDescent="0.2">
      <c r="A108" s="11">
        <v>40402</v>
      </c>
      <c r="B108">
        <v>7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7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8">
        <v>0</v>
      </c>
      <c r="S108" s="1">
        <v>0</v>
      </c>
      <c r="T108" s="62">
        <f t="shared" si="2"/>
        <v>14</v>
      </c>
      <c r="U108" s="4">
        <v>5</v>
      </c>
      <c r="V108" s="62">
        <f t="shared" si="3"/>
        <v>19</v>
      </c>
    </row>
    <row r="109" spans="1:22" x14ac:dyDescent="0.2">
      <c r="A109" s="11">
        <v>40403</v>
      </c>
      <c r="B109">
        <v>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20</v>
      </c>
      <c r="U109" s="4">
        <v>1</v>
      </c>
      <c r="V109" s="62">
        <f t="shared" si="3"/>
        <v>21</v>
      </c>
    </row>
    <row r="110" spans="1:22" x14ac:dyDescent="0.2">
      <c r="A110" s="11">
        <v>40404</v>
      </c>
      <c r="B110">
        <v>3.25</v>
      </c>
      <c r="C110">
        <v>0.25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22.75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1.75</v>
      </c>
      <c r="P110">
        <v>0</v>
      </c>
      <c r="Q110">
        <v>0</v>
      </c>
      <c r="R110">
        <v>0</v>
      </c>
      <c r="S110">
        <v>0</v>
      </c>
      <c r="T110" s="62">
        <f t="shared" si="2"/>
        <v>28</v>
      </c>
      <c r="U110" s="4">
        <v>1.75</v>
      </c>
      <c r="V110" s="62">
        <f t="shared" si="3"/>
        <v>29.75</v>
      </c>
    </row>
    <row r="111" spans="1:22" x14ac:dyDescent="0.2">
      <c r="A111" s="11">
        <v>40405</v>
      </c>
      <c r="B111">
        <v>3.25</v>
      </c>
      <c r="C111">
        <v>0.25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22.75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1.75</v>
      </c>
      <c r="P111">
        <v>0</v>
      </c>
      <c r="Q111">
        <v>0</v>
      </c>
      <c r="R111">
        <v>0</v>
      </c>
      <c r="S111">
        <v>0</v>
      </c>
      <c r="T111" s="62">
        <f t="shared" si="2"/>
        <v>28</v>
      </c>
      <c r="U111" s="4">
        <v>1.75</v>
      </c>
      <c r="V111" s="62">
        <f t="shared" si="3"/>
        <v>29.75</v>
      </c>
    </row>
    <row r="112" spans="1:22" x14ac:dyDescent="0.2">
      <c r="A112" s="11">
        <v>40406</v>
      </c>
      <c r="B112">
        <v>3.25</v>
      </c>
      <c r="C112">
        <v>0.25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22.75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1.75</v>
      </c>
      <c r="P112">
        <v>0</v>
      </c>
      <c r="Q112">
        <v>0</v>
      </c>
      <c r="R112">
        <v>0</v>
      </c>
      <c r="S112">
        <v>0</v>
      </c>
      <c r="T112" s="62">
        <f t="shared" si="2"/>
        <v>28</v>
      </c>
      <c r="U112" s="4">
        <v>1.75</v>
      </c>
      <c r="V112" s="62">
        <f t="shared" si="3"/>
        <v>29.75</v>
      </c>
    </row>
    <row r="113" spans="1:22" x14ac:dyDescent="0.2">
      <c r="A113" s="11">
        <v>40407</v>
      </c>
      <c r="B113">
        <v>3.25</v>
      </c>
      <c r="C113">
        <v>0.25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22.75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1.75</v>
      </c>
      <c r="P113">
        <v>0</v>
      </c>
      <c r="Q113">
        <v>0</v>
      </c>
      <c r="R113">
        <v>0</v>
      </c>
      <c r="S113">
        <v>0</v>
      </c>
      <c r="T113" s="62">
        <f t="shared" si="2"/>
        <v>28</v>
      </c>
      <c r="U113" s="4">
        <v>1.75</v>
      </c>
      <c r="V113" s="62">
        <f t="shared" si="3"/>
        <v>29.75</v>
      </c>
    </row>
    <row r="114" spans="1:22" x14ac:dyDescent="0.2">
      <c r="A114" s="11">
        <v>40408</v>
      </c>
      <c r="B114">
        <v>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13</v>
      </c>
      <c r="P114">
        <v>0</v>
      </c>
      <c r="Q114">
        <v>0</v>
      </c>
      <c r="R114">
        <v>0</v>
      </c>
      <c r="S114">
        <v>0</v>
      </c>
      <c r="T114" s="62">
        <f t="shared" si="2"/>
        <v>77</v>
      </c>
      <c r="U114" s="4">
        <v>5</v>
      </c>
      <c r="V114" s="62">
        <f t="shared" si="3"/>
        <v>82</v>
      </c>
    </row>
    <row r="115" spans="1:22" x14ac:dyDescent="0.2">
      <c r="A115" s="11">
        <v>40409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0</v>
      </c>
      <c r="Q115">
        <v>0</v>
      </c>
      <c r="R115">
        <v>0</v>
      </c>
      <c r="S115">
        <v>0</v>
      </c>
      <c r="T115" s="62">
        <f t="shared" si="2"/>
        <v>15</v>
      </c>
      <c r="U115" s="4">
        <v>2</v>
      </c>
      <c r="V115" s="62">
        <f t="shared" si="3"/>
        <v>17</v>
      </c>
    </row>
    <row r="116" spans="1:22" x14ac:dyDescent="0.2">
      <c r="A116" s="11">
        <v>40410</v>
      </c>
      <c r="B116">
        <v>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</v>
      </c>
      <c r="P116">
        <v>0</v>
      </c>
      <c r="Q116">
        <v>0</v>
      </c>
      <c r="R116">
        <v>0</v>
      </c>
      <c r="S116">
        <v>0</v>
      </c>
      <c r="T116" s="62">
        <f t="shared" si="2"/>
        <v>30</v>
      </c>
      <c r="U116" s="4">
        <v>4</v>
      </c>
      <c r="V116" s="62">
        <f t="shared" si="3"/>
        <v>34</v>
      </c>
    </row>
    <row r="117" spans="1:22" x14ac:dyDescent="0.2">
      <c r="A117" s="11">
        <v>40411</v>
      </c>
      <c r="B117">
        <v>11.67</v>
      </c>
      <c r="C117">
        <v>0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28.33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2</v>
      </c>
      <c r="P117" s="4">
        <v>0</v>
      </c>
      <c r="Q117" s="1">
        <v>0</v>
      </c>
      <c r="R117" s="8">
        <v>0</v>
      </c>
      <c r="S117" s="1">
        <v>0</v>
      </c>
      <c r="T117" s="62">
        <f t="shared" si="2"/>
        <v>42</v>
      </c>
      <c r="U117" s="4">
        <v>1.67</v>
      </c>
      <c r="V117" s="62">
        <f t="shared" si="3"/>
        <v>43.67</v>
      </c>
    </row>
    <row r="118" spans="1:22" x14ac:dyDescent="0.2">
      <c r="A118" s="11">
        <v>40412</v>
      </c>
      <c r="B118">
        <v>11.67</v>
      </c>
      <c r="C118">
        <v>0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28.33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2</v>
      </c>
      <c r="P118" s="4">
        <v>0</v>
      </c>
      <c r="Q118" s="1">
        <v>0</v>
      </c>
      <c r="R118" s="8">
        <v>0</v>
      </c>
      <c r="S118" s="1">
        <v>0</v>
      </c>
      <c r="T118" s="62">
        <f t="shared" si="2"/>
        <v>42</v>
      </c>
      <c r="U118" s="4">
        <v>1.67</v>
      </c>
      <c r="V118" s="62">
        <f t="shared" si="3"/>
        <v>43.67</v>
      </c>
    </row>
    <row r="119" spans="1:22" x14ac:dyDescent="0.2">
      <c r="A119" s="11">
        <v>40413</v>
      </c>
      <c r="B119">
        <v>11.67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28.33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2</v>
      </c>
      <c r="P119" s="4">
        <v>0</v>
      </c>
      <c r="Q119" s="1">
        <v>0</v>
      </c>
      <c r="R119" s="8">
        <v>0</v>
      </c>
      <c r="S119" s="1">
        <v>0</v>
      </c>
      <c r="T119" s="62">
        <f>SUM(B119:S119)</f>
        <v>42</v>
      </c>
      <c r="U119" s="4">
        <v>1.67</v>
      </c>
      <c r="V119" s="62">
        <f>SUM(T119+U119)</f>
        <v>43.67</v>
      </c>
    </row>
    <row r="120" spans="1:22" x14ac:dyDescent="0.2">
      <c r="A120" s="11">
        <v>40414</v>
      </c>
      <c r="B120">
        <v>27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62">
        <f>SUM(B120:S120)</f>
        <v>48</v>
      </c>
      <c r="U120" s="4">
        <v>11</v>
      </c>
      <c r="V120" s="62">
        <f>SUM(T120+U120)</f>
        <v>59</v>
      </c>
    </row>
    <row r="121" spans="1:22" x14ac:dyDescent="0.2">
      <c r="A121" s="11">
        <v>40415</v>
      </c>
      <c r="B121">
        <v>17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0</v>
      </c>
      <c r="Q121">
        <v>0</v>
      </c>
      <c r="R121">
        <v>0</v>
      </c>
      <c r="S121">
        <v>0</v>
      </c>
      <c r="T121" s="62">
        <f t="shared" si="2"/>
        <v>34</v>
      </c>
      <c r="U121" s="4">
        <v>3</v>
      </c>
      <c r="V121" s="62">
        <f t="shared" si="3"/>
        <v>37</v>
      </c>
    </row>
    <row r="122" spans="1:22" x14ac:dyDescent="0.2">
      <c r="A122" s="11">
        <v>40416</v>
      </c>
      <c r="B122">
        <v>18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 s="62">
        <f t="shared" si="2"/>
        <v>30</v>
      </c>
      <c r="U122" s="4">
        <v>1</v>
      </c>
      <c r="V122" s="62">
        <f t="shared" si="3"/>
        <v>31</v>
      </c>
    </row>
    <row r="123" spans="1:22" x14ac:dyDescent="0.2">
      <c r="A123" s="11">
        <v>40417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 s="12">
        <v>0</v>
      </c>
      <c r="I123" s="3">
        <v>2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8">
        <v>1</v>
      </c>
      <c r="P123" s="4">
        <v>0</v>
      </c>
      <c r="Q123" s="12">
        <v>0</v>
      </c>
      <c r="R123" s="8">
        <v>0</v>
      </c>
      <c r="S123" s="12">
        <v>0</v>
      </c>
      <c r="T123" s="62">
        <f t="shared" si="2"/>
        <v>5</v>
      </c>
      <c r="U123" s="4">
        <v>4</v>
      </c>
      <c r="V123" s="62">
        <f>SUM(T123+U123)</f>
        <v>9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s="62">
        <v>29.6</v>
      </c>
      <c r="U124" s="4">
        <v>19.600000000000001</v>
      </c>
      <c r="V124" s="62">
        <f t="shared" si="3"/>
        <v>49.2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62">
        <v>29.6</v>
      </c>
      <c r="U125" s="4">
        <v>19.600000000000001</v>
      </c>
      <c r="V125" s="62">
        <f t="shared" si="3"/>
        <v>49.2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62">
        <v>29.6</v>
      </c>
      <c r="U126" s="4">
        <v>19.600000000000001</v>
      </c>
      <c r="V126" s="62">
        <f>SUM(T126+U126)</f>
        <v>49.2</v>
      </c>
    </row>
    <row r="127" spans="1:22" x14ac:dyDescent="0.2">
      <c r="A127" s="11">
        <v>40421</v>
      </c>
      <c r="B127">
        <v>21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 t="shared" si="2"/>
        <v>23</v>
      </c>
      <c r="U127" s="4">
        <v>25</v>
      </c>
      <c r="V127" s="62">
        <f>SUM(T127+U127)</f>
        <v>48</v>
      </c>
    </row>
    <row r="128" spans="1:22" x14ac:dyDescent="0.2">
      <c r="A128" s="11">
        <v>40422</v>
      </c>
      <c r="B128">
        <v>22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 s="62">
        <f t="shared" ref="T128" si="6">SUM(B128:S128)</f>
        <v>31</v>
      </c>
      <c r="U128" s="4">
        <v>3</v>
      </c>
      <c r="V128" s="62">
        <f t="shared" ref="V128" si="7">SUM(T128+U128)</f>
        <v>34</v>
      </c>
    </row>
    <row r="129" spans="1:22" x14ac:dyDescent="0.2">
      <c r="A129" s="11">
        <v>40423</v>
      </c>
      <c r="B129">
        <v>9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 s="62">
        <f t="shared" si="2"/>
        <v>15</v>
      </c>
      <c r="U129" s="4">
        <v>7</v>
      </c>
      <c r="V129" s="62">
        <f t="shared" si="3"/>
        <v>22</v>
      </c>
    </row>
    <row r="130" spans="1:22" x14ac:dyDescent="0.2">
      <c r="A130" s="11">
        <v>40424</v>
      </c>
      <c r="B13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62">
        <v>7</v>
      </c>
      <c r="U130" s="4">
        <v>1</v>
      </c>
      <c r="V130" s="62">
        <f t="shared" si="3"/>
        <v>8</v>
      </c>
    </row>
    <row r="131" spans="1:22" x14ac:dyDescent="0.2">
      <c r="A131" s="11">
        <v>40425</v>
      </c>
      <c r="B131">
        <v>3.75</v>
      </c>
      <c r="C131">
        <v>0.25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1.75</v>
      </c>
      <c r="P131">
        <v>0</v>
      </c>
      <c r="Q131">
        <v>0</v>
      </c>
      <c r="R131">
        <v>0</v>
      </c>
      <c r="S131">
        <v>0</v>
      </c>
      <c r="T131" s="62">
        <f t="shared" si="2"/>
        <v>5.75</v>
      </c>
      <c r="U131" s="4">
        <v>1</v>
      </c>
      <c r="V131" s="62">
        <f t="shared" si="3"/>
        <v>6.75</v>
      </c>
    </row>
    <row r="132" spans="1:22" x14ac:dyDescent="0.2">
      <c r="A132" s="11">
        <v>40426</v>
      </c>
      <c r="B132">
        <v>3.75</v>
      </c>
      <c r="C132">
        <v>0.25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1.75</v>
      </c>
      <c r="P132">
        <v>0</v>
      </c>
      <c r="Q132">
        <v>0</v>
      </c>
      <c r="R132">
        <v>0</v>
      </c>
      <c r="S132">
        <v>0</v>
      </c>
      <c r="T132" s="62">
        <f t="shared" si="2"/>
        <v>5.75</v>
      </c>
      <c r="U132" s="4">
        <v>1</v>
      </c>
      <c r="V132" s="62">
        <f t="shared" si="3"/>
        <v>6.75</v>
      </c>
    </row>
    <row r="133" spans="1:22" x14ac:dyDescent="0.2">
      <c r="A133" s="11">
        <v>40427</v>
      </c>
      <c r="B133">
        <v>3.75</v>
      </c>
      <c r="C133">
        <v>0.25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1.75</v>
      </c>
      <c r="P133">
        <v>0</v>
      </c>
      <c r="Q133">
        <v>0</v>
      </c>
      <c r="R133">
        <v>0</v>
      </c>
      <c r="S133">
        <v>0</v>
      </c>
      <c r="T133" s="62">
        <f t="shared" si="2"/>
        <v>5.75</v>
      </c>
      <c r="U133" s="4">
        <v>1</v>
      </c>
      <c r="V133" s="62">
        <f t="shared" si="3"/>
        <v>6.75</v>
      </c>
    </row>
    <row r="134" spans="1:22" x14ac:dyDescent="0.2">
      <c r="A134" s="11">
        <v>40428</v>
      </c>
      <c r="B134">
        <v>3.75</v>
      </c>
      <c r="C134">
        <v>0.25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1.75</v>
      </c>
      <c r="P134">
        <v>0</v>
      </c>
      <c r="Q134">
        <v>0</v>
      </c>
      <c r="R134">
        <v>0</v>
      </c>
      <c r="S134">
        <v>0</v>
      </c>
      <c r="T134" s="62">
        <f t="shared" si="2"/>
        <v>5.75</v>
      </c>
      <c r="U134" s="4">
        <v>1</v>
      </c>
      <c r="V134" s="62">
        <f t="shared" si="3"/>
        <v>6.75</v>
      </c>
    </row>
    <row r="135" spans="1:22" x14ac:dyDescent="0.2">
      <c r="A135" s="11">
        <v>40429</v>
      </c>
      <c r="B135">
        <v>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 s="62">
        <f t="shared" si="2"/>
        <v>11</v>
      </c>
      <c r="U135" s="4">
        <v>1</v>
      </c>
      <c r="V135" s="62">
        <f t="shared" si="3"/>
        <v>12</v>
      </c>
    </row>
    <row r="136" spans="1:22" x14ac:dyDescent="0.2">
      <c r="A136" s="11">
        <v>40430</v>
      </c>
      <c r="B136">
        <v>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2"/>
        <v>9</v>
      </c>
      <c r="U136" s="4">
        <v>1</v>
      </c>
      <c r="V136" s="62">
        <f t="shared" si="3"/>
        <v>10</v>
      </c>
    </row>
    <row r="137" spans="1:22" x14ac:dyDescent="0.2">
      <c r="A137" s="11">
        <v>40431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ref="T137:T152" si="8">SUM(B137:S137)</f>
        <v>2</v>
      </c>
      <c r="U137" s="4">
        <v>0</v>
      </c>
      <c r="V137" s="62">
        <f t="shared" si="3"/>
        <v>2</v>
      </c>
    </row>
    <row r="138" spans="1:22" x14ac:dyDescent="0.2">
      <c r="A138" s="11">
        <v>40432</v>
      </c>
      <c r="B138">
        <v>2.33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2.66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1.66</v>
      </c>
      <c r="P138">
        <v>0</v>
      </c>
      <c r="Q138">
        <v>0</v>
      </c>
      <c r="R138">
        <v>0</v>
      </c>
      <c r="S138">
        <v>0</v>
      </c>
      <c r="T138" s="62">
        <f t="shared" si="8"/>
        <v>6.65</v>
      </c>
      <c r="U138" s="4">
        <v>1.33</v>
      </c>
      <c r="V138" s="62">
        <v>1.5</v>
      </c>
    </row>
    <row r="139" spans="1:22" x14ac:dyDescent="0.2">
      <c r="A139" s="11">
        <v>40433</v>
      </c>
      <c r="B139">
        <v>2.33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2.66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1.66</v>
      </c>
      <c r="P139">
        <v>0</v>
      </c>
      <c r="Q139">
        <v>0</v>
      </c>
      <c r="R139">
        <v>0</v>
      </c>
      <c r="S139">
        <v>0</v>
      </c>
      <c r="T139" s="62">
        <f t="shared" si="8"/>
        <v>6.65</v>
      </c>
      <c r="U139" s="4">
        <v>1.33</v>
      </c>
      <c r="V139" s="62">
        <f>SUM(T139+U139)</f>
        <v>7.98</v>
      </c>
    </row>
    <row r="140" spans="1:22" x14ac:dyDescent="0.2">
      <c r="A140" s="11">
        <v>40434</v>
      </c>
      <c r="B140">
        <v>2.33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2.66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1.66</v>
      </c>
      <c r="P140">
        <v>0</v>
      </c>
      <c r="Q140">
        <v>0</v>
      </c>
      <c r="R140">
        <v>0</v>
      </c>
      <c r="S140">
        <v>0</v>
      </c>
      <c r="T140" s="62">
        <f t="shared" si="8"/>
        <v>6.65</v>
      </c>
      <c r="U140" s="4">
        <v>1.33</v>
      </c>
      <c r="V140" s="62">
        <f>SUM(T140+U140)</f>
        <v>7.98</v>
      </c>
    </row>
    <row r="141" spans="1:22" x14ac:dyDescent="0.2">
      <c r="A141" s="11">
        <v>40435</v>
      </c>
      <c r="B141">
        <v>11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s="62">
        <f t="shared" si="8"/>
        <v>14</v>
      </c>
      <c r="U141" s="4">
        <v>3</v>
      </c>
      <c r="V141" s="62">
        <f>SUM(T141+U141)</f>
        <v>17</v>
      </c>
    </row>
    <row r="142" spans="1:22" x14ac:dyDescent="0.2">
      <c r="A142" s="11">
        <v>40436</v>
      </c>
      <c r="B142">
        <v>14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 t="shared" si="8"/>
        <v>16</v>
      </c>
      <c r="U142" s="4">
        <v>0</v>
      </c>
      <c r="V142" s="62">
        <v>0</v>
      </c>
    </row>
    <row r="143" spans="1:22" x14ac:dyDescent="0.2">
      <c r="A143" s="11">
        <v>40437</v>
      </c>
      <c r="B143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 t="shared" si="8"/>
        <v>2</v>
      </c>
      <c r="U143" s="4">
        <v>1</v>
      </c>
      <c r="V143" s="62">
        <v>0</v>
      </c>
    </row>
    <row r="144" spans="1:22" x14ac:dyDescent="0.2">
      <c r="A144" s="11">
        <v>40438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62">
        <f t="shared" si="8"/>
        <v>0</v>
      </c>
      <c r="U144" s="4"/>
      <c r="V144" s="62">
        <v>0.5</v>
      </c>
    </row>
    <row r="145" spans="1:22" x14ac:dyDescent="0.2">
      <c r="A145" s="11">
        <v>40439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62">
        <f t="shared" si="8"/>
        <v>0</v>
      </c>
      <c r="U145" s="4"/>
      <c r="V145" s="62">
        <v>0.5</v>
      </c>
    </row>
    <row r="146" spans="1:22" x14ac:dyDescent="0.2">
      <c r="A146" s="11">
        <v>40440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62">
        <f t="shared" si="8"/>
        <v>0</v>
      </c>
      <c r="U146" s="4"/>
      <c r="V146" s="62">
        <v>0</v>
      </c>
    </row>
    <row r="147" spans="1:22" x14ac:dyDescent="0.2">
      <c r="A147" s="11">
        <v>40441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62">
        <f t="shared" si="8"/>
        <v>0</v>
      </c>
      <c r="U147" s="4"/>
      <c r="V147" s="62"/>
    </row>
    <row r="148" spans="1:22" x14ac:dyDescent="0.2">
      <c r="A148" s="11">
        <v>40442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62">
        <f t="shared" si="8"/>
        <v>0</v>
      </c>
      <c r="U148" s="4"/>
      <c r="V148" s="62"/>
    </row>
    <row r="149" spans="1:22" x14ac:dyDescent="0.2">
      <c r="A149" s="11">
        <v>40443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2">
        <f t="shared" si="8"/>
        <v>0</v>
      </c>
      <c r="U149" s="4"/>
      <c r="V149" s="62">
        <v>0</v>
      </c>
    </row>
    <row r="150" spans="1:22" x14ac:dyDescent="0.2">
      <c r="A150" s="11">
        <v>40444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2">
        <f t="shared" si="8"/>
        <v>0</v>
      </c>
      <c r="U150" s="4"/>
      <c r="V150" s="62"/>
    </row>
    <row r="151" spans="1:22" x14ac:dyDescent="0.2">
      <c r="A151" s="11">
        <v>40445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62">
        <f t="shared" si="8"/>
        <v>0</v>
      </c>
      <c r="U151" s="4"/>
      <c r="V151" s="62">
        <v>3</v>
      </c>
    </row>
    <row r="152" spans="1:22" x14ac:dyDescent="0.2">
      <c r="A152" s="11">
        <v>40446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62">
        <f t="shared" si="8"/>
        <v>0</v>
      </c>
      <c r="U152" s="4"/>
      <c r="V152" s="62">
        <v>1</v>
      </c>
    </row>
    <row r="153" spans="1:22" x14ac:dyDescent="0.2">
      <c r="A153" s="5"/>
      <c r="B153"/>
      <c r="H153" s="6"/>
      <c r="I153" s="6"/>
      <c r="J153" s="4"/>
      <c r="K153" s="4"/>
      <c r="L153" s="4"/>
      <c r="M153" s="4"/>
      <c r="N153" s="6"/>
      <c r="O153" s="4"/>
      <c r="P153" s="4"/>
      <c r="Q153" s="6"/>
      <c r="R153" s="4"/>
      <c r="S153" s="6"/>
      <c r="T153" s="62"/>
      <c r="U153" s="4"/>
      <c r="V153" s="62"/>
    </row>
    <row r="154" spans="1:22" x14ac:dyDescent="0.2">
      <c r="B154" s="71" t="s">
        <v>41</v>
      </c>
      <c r="C154" s="71"/>
      <c r="D154" s="71"/>
      <c r="E154" s="71"/>
      <c r="F154" s="71"/>
      <c r="G154" s="71"/>
      <c r="H154" s="71"/>
      <c r="I154" s="71" t="s">
        <v>42</v>
      </c>
      <c r="J154" s="71"/>
      <c r="K154" s="71"/>
      <c r="L154" s="71"/>
      <c r="M154" s="71"/>
      <c r="N154" s="71"/>
      <c r="O154" s="71" t="s">
        <v>43</v>
      </c>
      <c r="P154" s="71"/>
      <c r="Q154" s="71"/>
      <c r="R154" s="71" t="s">
        <v>44</v>
      </c>
      <c r="S154" s="71"/>
      <c r="T154" s="69" t="s">
        <v>45</v>
      </c>
      <c r="U154" t="s">
        <v>46</v>
      </c>
    </row>
    <row r="155" spans="1:22" x14ac:dyDescent="0.2">
      <c r="B155" t="s">
        <v>48</v>
      </c>
      <c r="C155" t="s">
        <v>49</v>
      </c>
      <c r="D155" t="s">
        <v>50</v>
      </c>
      <c r="E155" t="s">
        <v>51</v>
      </c>
      <c r="F155" t="s">
        <v>52</v>
      </c>
      <c r="G155" t="s">
        <v>53</v>
      </c>
      <c r="H155" s="1" t="s">
        <v>54</v>
      </c>
      <c r="I155" t="s">
        <v>55</v>
      </c>
      <c r="J155" t="s">
        <v>56</v>
      </c>
      <c r="K155" t="s">
        <v>57</v>
      </c>
      <c r="L155" t="s">
        <v>58</v>
      </c>
      <c r="M155" t="s">
        <v>64</v>
      </c>
      <c r="N155" s="1" t="s">
        <v>54</v>
      </c>
      <c r="O155" t="s">
        <v>60</v>
      </c>
      <c r="P155" t="s">
        <v>61</v>
      </c>
      <c r="Q155" s="1" t="s">
        <v>54</v>
      </c>
      <c r="R155" t="s">
        <v>65</v>
      </c>
      <c r="S155" s="1" t="s">
        <v>63</v>
      </c>
      <c r="T155" s="70"/>
    </row>
    <row r="156" spans="1:22" x14ac:dyDescent="0.2">
      <c r="A156" t="s">
        <v>66</v>
      </c>
      <c r="B156">
        <f>SUM(B9:B124)</f>
        <v>2789.4799999999991</v>
      </c>
      <c r="C156">
        <f t="shared" ref="C156:U156" si="9">SUM(C9:C124)</f>
        <v>142.94999999999999</v>
      </c>
      <c r="D156">
        <f t="shared" si="9"/>
        <v>0</v>
      </c>
      <c r="E156">
        <f t="shared" si="9"/>
        <v>0</v>
      </c>
      <c r="F156">
        <f t="shared" si="9"/>
        <v>17.97</v>
      </c>
      <c r="G156">
        <f t="shared" si="9"/>
        <v>1</v>
      </c>
      <c r="H156">
        <f t="shared" si="9"/>
        <v>0</v>
      </c>
      <c r="I156">
        <f t="shared" si="9"/>
        <v>938.85000000000014</v>
      </c>
      <c r="J156">
        <f t="shared" si="9"/>
        <v>3</v>
      </c>
      <c r="K156">
        <f t="shared" si="9"/>
        <v>0</v>
      </c>
      <c r="L156">
        <f t="shared" si="9"/>
        <v>20.009999999999998</v>
      </c>
      <c r="M156">
        <f t="shared" si="9"/>
        <v>6.98</v>
      </c>
      <c r="N156">
        <f t="shared" si="9"/>
        <v>0</v>
      </c>
      <c r="O156">
        <f t="shared" si="9"/>
        <v>234.96000000000012</v>
      </c>
      <c r="P156">
        <f t="shared" si="9"/>
        <v>0</v>
      </c>
      <c r="Q156">
        <f t="shared" si="9"/>
        <v>0</v>
      </c>
      <c r="R156">
        <f t="shared" si="9"/>
        <v>2.99</v>
      </c>
      <c r="S156">
        <f t="shared" si="9"/>
        <v>0</v>
      </c>
      <c r="T156">
        <f t="shared" si="9"/>
        <v>4174.1400000000003</v>
      </c>
      <c r="U156">
        <f t="shared" si="9"/>
        <v>958.54999999999973</v>
      </c>
      <c r="V156">
        <f>SUM(T156:U156)</f>
        <v>5132.6900000000005</v>
      </c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 t="s">
        <v>47</v>
      </c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s="70"/>
    </row>
    <row r="166" spans="2:22" x14ac:dyDescent="0.2">
      <c r="B166"/>
      <c r="H166" s="1"/>
      <c r="I166"/>
      <c r="N166" s="1"/>
      <c r="O166"/>
      <c r="Q166" s="1"/>
      <c r="R166"/>
      <c r="S166" s="1"/>
      <c r="T166"/>
      <c r="V166">
        <f>SUM(V11:V163)</f>
        <v>10534.249999999996</v>
      </c>
    </row>
  </sheetData>
  <mergeCells count="18">
    <mergeCell ref="E3:F3"/>
    <mergeCell ref="O154:Q154"/>
    <mergeCell ref="R154:S154"/>
    <mergeCell ref="T154:T155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4:V165"/>
    <mergeCell ref="T7:T8"/>
    <mergeCell ref="V7:V8"/>
    <mergeCell ref="B154:H154"/>
    <mergeCell ref="I154:N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66"/>
  <sheetViews>
    <sheetView zoomScale="70" zoomScaleNormal="70" workbookViewId="0">
      <pane xSplit="21" ySplit="9" topLeftCell="V10" activePane="bottomRight" state="frozen"/>
      <selection pane="topRight" activeCell="V1" sqref="V1"/>
      <selection pane="bottomLeft" activeCell="A10" sqref="A10"/>
      <selection pane="bottomRight" activeCell="B9" sqref="B9:S9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88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89</v>
      </c>
      <c r="B3" s="73"/>
      <c r="C3" s="73"/>
      <c r="E3" s="65" t="s">
        <v>90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91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92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x14ac:dyDescent="0.2">
      <c r="B7"/>
      <c r="H7" s="6"/>
      <c r="I7"/>
      <c r="N7" s="6"/>
      <c r="O7"/>
      <c r="Q7" s="6"/>
      <c r="R7"/>
      <c r="S7" s="6"/>
      <c r="T7"/>
    </row>
    <row r="8" spans="1:22" ht="12.75" customHeight="1" x14ac:dyDescent="0.2">
      <c r="A8" t="s">
        <v>19</v>
      </c>
      <c r="B8" s="71" t="s">
        <v>41</v>
      </c>
      <c r="C8" s="71"/>
      <c r="D8" s="71"/>
      <c r="E8" s="71"/>
      <c r="F8" s="71"/>
      <c r="G8" s="71"/>
      <c r="H8" s="71"/>
      <c r="I8" s="71" t="s">
        <v>42</v>
      </c>
      <c r="J8" s="71"/>
      <c r="K8" s="71"/>
      <c r="L8" s="71"/>
      <c r="M8" s="71"/>
      <c r="N8" s="71"/>
      <c r="O8" s="71" t="s">
        <v>43</v>
      </c>
      <c r="P8" s="71"/>
      <c r="Q8" s="71"/>
      <c r="R8" s="71" t="s">
        <v>44</v>
      </c>
      <c r="S8" s="71"/>
      <c r="T8" s="69" t="s">
        <v>45</v>
      </c>
      <c r="U8" t="s">
        <v>46</v>
      </c>
      <c r="V8" s="70" t="s">
        <v>47</v>
      </c>
    </row>
    <row r="9" spans="1:22" x14ac:dyDescent="0.2"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s="1" t="s">
        <v>54</v>
      </c>
      <c r="I9" t="s">
        <v>55</v>
      </c>
      <c r="J9" t="s">
        <v>56</v>
      </c>
      <c r="K9" t="s">
        <v>57</v>
      </c>
      <c r="L9" t="s">
        <v>58</v>
      </c>
      <c r="M9" t="s">
        <v>59</v>
      </c>
      <c r="N9" s="1" t="s">
        <v>54</v>
      </c>
      <c r="O9" t="s">
        <v>60</v>
      </c>
      <c r="P9" t="s">
        <v>61</v>
      </c>
      <c r="Q9" s="1" t="s">
        <v>54</v>
      </c>
      <c r="R9" t="s">
        <v>87</v>
      </c>
      <c r="S9" s="1" t="s">
        <v>63</v>
      </c>
      <c r="T9" s="70"/>
      <c r="V9" s="70"/>
    </row>
    <row r="10" spans="1:22" x14ac:dyDescent="0.2">
      <c r="A10" s="11">
        <v>40303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ref="T10:T73" si="0">SUM(B10:S10)</f>
        <v>0</v>
      </c>
      <c r="V10" s="62">
        <f>SUM(T10+U10)</f>
        <v>0</v>
      </c>
    </row>
    <row r="11" spans="1:22" x14ac:dyDescent="0.2">
      <c r="A11" s="11">
        <v>40304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V11" s="62">
        <f t="shared" ref="V11:V74" si="1">SUM(T11+U11)</f>
        <v>0</v>
      </c>
    </row>
    <row r="12" spans="1:22" x14ac:dyDescent="0.2">
      <c r="A12" s="11">
        <v>40305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40306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62">
        <f t="shared" si="0"/>
        <v>0</v>
      </c>
      <c r="U13" s="4"/>
      <c r="V13" s="62">
        <f t="shared" si="1"/>
        <v>0</v>
      </c>
    </row>
    <row r="14" spans="1:22" x14ac:dyDescent="0.2">
      <c r="A14" s="11">
        <v>40307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40308</v>
      </c>
      <c r="B15"/>
      <c r="H15" s="1"/>
      <c r="I15" s="4"/>
      <c r="J15" s="4"/>
      <c r="K15" s="4"/>
      <c r="L15" s="4"/>
      <c r="M15" s="4"/>
      <c r="N15" s="1"/>
      <c r="O15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40309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40310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40311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V18" s="62">
        <f t="shared" si="1"/>
        <v>0</v>
      </c>
    </row>
    <row r="19" spans="1:22" x14ac:dyDescent="0.2">
      <c r="A19" s="11">
        <v>40312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40313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40314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U21" s="4"/>
      <c r="V21" s="62">
        <f t="shared" si="1"/>
        <v>0</v>
      </c>
    </row>
    <row r="22" spans="1:22" x14ac:dyDescent="0.2">
      <c r="A22" s="11">
        <v>40315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40316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40317</v>
      </c>
      <c r="B24"/>
      <c r="H24" s="1"/>
      <c r="I24" s="4"/>
      <c r="J24" s="4"/>
      <c r="K24" s="4"/>
      <c r="L24" s="4"/>
      <c r="M24" s="4"/>
      <c r="N24" s="1"/>
      <c r="O24" s="4"/>
      <c r="P24" s="4"/>
      <c r="Q24" s="1"/>
      <c r="R24" s="4"/>
      <c r="S24" s="1"/>
      <c r="T24" s="62">
        <f t="shared" si="0"/>
        <v>0</v>
      </c>
      <c r="V24" s="62">
        <f t="shared" si="1"/>
        <v>0</v>
      </c>
    </row>
    <row r="25" spans="1:22" x14ac:dyDescent="0.2">
      <c r="A25" s="11">
        <v>40318</v>
      </c>
      <c r="B25">
        <v>0.4</v>
      </c>
      <c r="C25">
        <v>0</v>
      </c>
      <c r="D25">
        <v>0</v>
      </c>
      <c r="E25">
        <v>0</v>
      </c>
      <c r="F25">
        <v>0</v>
      </c>
      <c r="G25">
        <v>0.2</v>
      </c>
      <c r="H25" s="1">
        <v>0</v>
      </c>
      <c r="I25" s="4">
        <v>0</v>
      </c>
      <c r="J25" s="4">
        <v>0.6</v>
      </c>
      <c r="K25" s="4">
        <v>0</v>
      </c>
      <c r="L25" s="4">
        <v>0.2</v>
      </c>
      <c r="M25" s="4">
        <v>0</v>
      </c>
      <c r="N25" s="1">
        <v>0</v>
      </c>
      <c r="O25" s="4">
        <v>8.8000000000000007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10.200000000000001</v>
      </c>
      <c r="U25" s="4">
        <v>0.6</v>
      </c>
      <c r="V25" s="62">
        <f t="shared" si="1"/>
        <v>10.8</v>
      </c>
    </row>
    <row r="26" spans="1:22" x14ac:dyDescent="0.2">
      <c r="A26" s="11">
        <v>40319</v>
      </c>
      <c r="B26">
        <v>0.4</v>
      </c>
      <c r="C26">
        <v>0</v>
      </c>
      <c r="D26">
        <v>0</v>
      </c>
      <c r="E26">
        <v>0</v>
      </c>
      <c r="F26">
        <v>0</v>
      </c>
      <c r="G26">
        <v>0.2</v>
      </c>
      <c r="H26" s="1">
        <v>0</v>
      </c>
      <c r="I26" s="4">
        <v>0</v>
      </c>
      <c r="J26" s="4">
        <v>0.6</v>
      </c>
      <c r="K26" s="4">
        <v>0</v>
      </c>
      <c r="L26" s="4">
        <v>0.2</v>
      </c>
      <c r="M26" s="4">
        <v>0</v>
      </c>
      <c r="N26" s="1">
        <v>0</v>
      </c>
      <c r="O26" s="4">
        <v>8.8000000000000007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10.200000000000001</v>
      </c>
      <c r="U26" s="4">
        <v>0.6</v>
      </c>
      <c r="V26" s="62">
        <f t="shared" si="1"/>
        <v>10.8</v>
      </c>
    </row>
    <row r="27" spans="1:22" x14ac:dyDescent="0.2">
      <c r="A27" s="11">
        <v>40320</v>
      </c>
      <c r="B27">
        <v>0.4</v>
      </c>
      <c r="C27">
        <v>0</v>
      </c>
      <c r="D27">
        <v>0</v>
      </c>
      <c r="E27">
        <v>0</v>
      </c>
      <c r="F27">
        <v>0</v>
      </c>
      <c r="G27">
        <v>0.2</v>
      </c>
      <c r="H27" s="1">
        <v>0</v>
      </c>
      <c r="I27" s="4">
        <v>0</v>
      </c>
      <c r="J27" s="4">
        <v>0.6</v>
      </c>
      <c r="K27" s="4">
        <v>0</v>
      </c>
      <c r="L27" s="4">
        <v>0.2</v>
      </c>
      <c r="M27" s="4">
        <v>0</v>
      </c>
      <c r="N27" s="1">
        <v>0</v>
      </c>
      <c r="O27" s="4">
        <v>8.8000000000000007</v>
      </c>
      <c r="P27" s="4">
        <v>0</v>
      </c>
      <c r="Q27" s="1">
        <v>0</v>
      </c>
      <c r="R27" s="4">
        <v>0</v>
      </c>
      <c r="S27" s="1">
        <v>0</v>
      </c>
      <c r="T27" s="62">
        <f t="shared" si="0"/>
        <v>10.200000000000001</v>
      </c>
      <c r="U27" s="4">
        <v>0.6</v>
      </c>
      <c r="V27" s="62">
        <f t="shared" si="1"/>
        <v>10.8</v>
      </c>
    </row>
    <row r="28" spans="1:22" x14ac:dyDescent="0.2">
      <c r="A28" s="11">
        <v>40321</v>
      </c>
      <c r="B28">
        <v>0.4</v>
      </c>
      <c r="C28">
        <v>0</v>
      </c>
      <c r="D28">
        <v>0</v>
      </c>
      <c r="E28">
        <v>0</v>
      </c>
      <c r="F28">
        <v>0</v>
      </c>
      <c r="G28">
        <v>0.2</v>
      </c>
      <c r="H28" s="1">
        <v>0</v>
      </c>
      <c r="I28" s="4">
        <v>0</v>
      </c>
      <c r="J28" s="4">
        <v>0.6</v>
      </c>
      <c r="K28" s="4">
        <v>0</v>
      </c>
      <c r="L28" s="4">
        <v>0.2</v>
      </c>
      <c r="M28" s="4">
        <v>0</v>
      </c>
      <c r="N28" s="1">
        <v>0</v>
      </c>
      <c r="O28" s="4">
        <v>8.8000000000000007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10.200000000000001</v>
      </c>
      <c r="U28" s="4">
        <v>0.6</v>
      </c>
      <c r="V28" s="62">
        <f>SUM(T28+U28)</f>
        <v>10.8</v>
      </c>
    </row>
    <row r="29" spans="1:22" x14ac:dyDescent="0.2">
      <c r="A29" s="11">
        <v>40322</v>
      </c>
      <c r="B29">
        <v>0.4</v>
      </c>
      <c r="C29">
        <v>0</v>
      </c>
      <c r="D29">
        <v>0</v>
      </c>
      <c r="E29">
        <v>0</v>
      </c>
      <c r="F29">
        <v>0</v>
      </c>
      <c r="G29">
        <v>0.2</v>
      </c>
      <c r="H29" s="1">
        <v>0</v>
      </c>
      <c r="I29" s="4">
        <v>0</v>
      </c>
      <c r="J29" s="4">
        <v>0.6</v>
      </c>
      <c r="K29" s="4">
        <v>0</v>
      </c>
      <c r="L29" s="4">
        <v>0.2</v>
      </c>
      <c r="M29" s="4">
        <v>0</v>
      </c>
      <c r="N29" s="1">
        <v>0</v>
      </c>
      <c r="O29" s="4">
        <v>8.8000000000000007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10.200000000000001</v>
      </c>
      <c r="U29" s="4">
        <v>0.6</v>
      </c>
      <c r="V29" s="62">
        <f>SUM(T29+U29)</f>
        <v>10.8</v>
      </c>
    </row>
    <row r="30" spans="1:22" x14ac:dyDescent="0.2">
      <c r="A30" s="11">
        <v>40323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7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9</v>
      </c>
      <c r="U30" s="4">
        <v>0</v>
      </c>
      <c r="V30" s="62">
        <f>SUM(T30+U30)</f>
        <v>9</v>
      </c>
    </row>
    <row r="31" spans="1:22" x14ac:dyDescent="0.2">
      <c r="A31" s="11">
        <v>40324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1">
        <v>0</v>
      </c>
      <c r="O31" s="4">
        <v>6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8</v>
      </c>
      <c r="U31" s="4">
        <v>2</v>
      </c>
      <c r="V31" s="62">
        <f>SUM(T31+U31)</f>
        <v>10</v>
      </c>
    </row>
    <row r="32" spans="1:22" x14ac:dyDescent="0.2">
      <c r="A32" s="11">
        <v>40325</v>
      </c>
      <c r="B32">
        <v>5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1</v>
      </c>
      <c r="M32" s="4">
        <v>0</v>
      </c>
      <c r="N32" s="1">
        <v>0</v>
      </c>
      <c r="O32" s="4">
        <v>7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13</v>
      </c>
      <c r="U32" s="4">
        <v>1</v>
      </c>
      <c r="V32" s="62">
        <f t="shared" si="1"/>
        <v>14</v>
      </c>
    </row>
    <row r="33" spans="1:22" x14ac:dyDescent="0.2">
      <c r="A33" s="11">
        <v>40326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1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">
        <v>0</v>
      </c>
      <c r="O33" s="4">
        <v>10</v>
      </c>
      <c r="P33" s="4">
        <v>0</v>
      </c>
      <c r="Q33" s="1">
        <v>0</v>
      </c>
      <c r="R33" s="4">
        <v>0</v>
      </c>
      <c r="S33" s="1">
        <v>0</v>
      </c>
      <c r="T33" s="62">
        <f t="shared" si="0"/>
        <v>10</v>
      </c>
      <c r="U33" s="4">
        <v>10</v>
      </c>
      <c r="V33" s="62">
        <f t="shared" si="1"/>
        <v>20</v>
      </c>
    </row>
    <row r="34" spans="1:22" x14ac:dyDescent="0.2">
      <c r="A34" s="11">
        <v>40327</v>
      </c>
      <c r="B34">
        <v>11.75</v>
      </c>
      <c r="C34">
        <v>0</v>
      </c>
      <c r="D34">
        <v>0</v>
      </c>
      <c r="E34">
        <v>0</v>
      </c>
      <c r="F34">
        <v>0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0.25</v>
      </c>
      <c r="M34" s="4">
        <v>0</v>
      </c>
      <c r="N34" s="12">
        <v>0</v>
      </c>
      <c r="O34" s="4">
        <v>5.25</v>
      </c>
      <c r="P34" s="4">
        <v>0</v>
      </c>
      <c r="Q34" s="1">
        <v>0</v>
      </c>
      <c r="R34" s="4">
        <v>0</v>
      </c>
      <c r="S34" s="1">
        <v>0</v>
      </c>
      <c r="T34" s="62">
        <f t="shared" si="0"/>
        <v>17.25</v>
      </c>
      <c r="U34" s="4">
        <v>4.75</v>
      </c>
      <c r="V34" s="62">
        <f t="shared" si="1"/>
        <v>22</v>
      </c>
    </row>
    <row r="35" spans="1:22" x14ac:dyDescent="0.2">
      <c r="A35" s="11">
        <v>40328</v>
      </c>
      <c r="B35">
        <v>11.75</v>
      </c>
      <c r="C35">
        <v>0</v>
      </c>
      <c r="D35">
        <v>0</v>
      </c>
      <c r="E35">
        <v>0</v>
      </c>
      <c r="F35">
        <v>0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0.25</v>
      </c>
      <c r="M35" s="4">
        <v>0</v>
      </c>
      <c r="N35" s="12">
        <v>0</v>
      </c>
      <c r="O35" s="4">
        <v>5.25</v>
      </c>
      <c r="P35" s="4">
        <v>0</v>
      </c>
      <c r="Q35" s="1">
        <v>0</v>
      </c>
      <c r="R35" s="4">
        <v>0</v>
      </c>
      <c r="S35" s="1">
        <v>0</v>
      </c>
      <c r="T35" s="62">
        <f t="shared" si="0"/>
        <v>17.25</v>
      </c>
      <c r="U35" s="4">
        <v>4.75</v>
      </c>
      <c r="V35" s="62">
        <f t="shared" si="1"/>
        <v>22</v>
      </c>
    </row>
    <row r="36" spans="1:22" x14ac:dyDescent="0.2">
      <c r="A36" s="11">
        <v>40329</v>
      </c>
      <c r="B36">
        <v>11.75</v>
      </c>
      <c r="C36">
        <v>0</v>
      </c>
      <c r="D36">
        <v>0</v>
      </c>
      <c r="E36">
        <v>0</v>
      </c>
      <c r="F36">
        <v>0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0.25</v>
      </c>
      <c r="M36" s="4">
        <v>0</v>
      </c>
      <c r="N36" s="12">
        <v>0</v>
      </c>
      <c r="O36" s="4">
        <v>5.25</v>
      </c>
      <c r="P36" s="4">
        <v>0</v>
      </c>
      <c r="Q36" s="1">
        <v>0</v>
      </c>
      <c r="R36" s="4">
        <v>0</v>
      </c>
      <c r="S36" s="1">
        <v>0</v>
      </c>
      <c r="T36" s="62">
        <f t="shared" si="0"/>
        <v>17.25</v>
      </c>
      <c r="U36" s="4">
        <v>4.75</v>
      </c>
      <c r="V36" s="62">
        <f>SUM(T36+U36)</f>
        <v>22</v>
      </c>
    </row>
    <row r="37" spans="1:22" x14ac:dyDescent="0.2">
      <c r="A37" s="11">
        <v>40330</v>
      </c>
      <c r="B37">
        <v>11.75</v>
      </c>
      <c r="C37">
        <v>0</v>
      </c>
      <c r="D37">
        <v>0</v>
      </c>
      <c r="E37">
        <v>0</v>
      </c>
      <c r="F37">
        <v>0</v>
      </c>
      <c r="G37">
        <v>0</v>
      </c>
      <c r="H37" s="12">
        <v>0</v>
      </c>
      <c r="I37" s="4">
        <v>0</v>
      </c>
      <c r="J37" s="4">
        <v>0</v>
      </c>
      <c r="K37" s="4">
        <v>0</v>
      </c>
      <c r="L37" s="4">
        <v>0.25</v>
      </c>
      <c r="M37" s="4">
        <v>0</v>
      </c>
      <c r="N37" s="12">
        <v>0</v>
      </c>
      <c r="O37" s="4">
        <v>5.25</v>
      </c>
      <c r="P37" s="4">
        <v>0</v>
      </c>
      <c r="Q37" s="1">
        <v>0</v>
      </c>
      <c r="R37" s="4">
        <v>0</v>
      </c>
      <c r="S37" s="1">
        <v>0</v>
      </c>
      <c r="T37" s="62">
        <f t="shared" si="0"/>
        <v>17.25</v>
      </c>
      <c r="U37" s="4">
        <v>4.75</v>
      </c>
      <c r="V37" s="62">
        <f>SUM(T37+U37)</f>
        <v>22</v>
      </c>
    </row>
    <row r="38" spans="1:22" x14ac:dyDescent="0.2">
      <c r="A38" s="11">
        <v>40331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2">
        <f t="shared" si="0"/>
        <v>0</v>
      </c>
      <c r="U38" s="4">
        <v>0</v>
      </c>
      <c r="V38" s="62">
        <f t="shared" si="1"/>
        <v>0</v>
      </c>
    </row>
    <row r="39" spans="1:22" x14ac:dyDescent="0.2">
      <c r="A39" s="11">
        <v>40332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1</v>
      </c>
      <c r="U39" s="4">
        <v>0</v>
      </c>
      <c r="V39" s="62">
        <f t="shared" si="1"/>
        <v>1</v>
      </c>
    </row>
    <row r="40" spans="1:22" x14ac:dyDescent="0.2">
      <c r="A40" s="11">
        <v>40333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 s="1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1">
        <v>0</v>
      </c>
      <c r="O40" s="4">
        <v>4</v>
      </c>
      <c r="P40" s="4">
        <v>0</v>
      </c>
      <c r="Q40" s="1">
        <v>0</v>
      </c>
      <c r="R40" s="4">
        <v>0</v>
      </c>
      <c r="S40" s="1">
        <v>0</v>
      </c>
      <c r="T40" s="62">
        <f t="shared" si="0"/>
        <v>6</v>
      </c>
      <c r="U40" s="4">
        <v>4</v>
      </c>
      <c r="V40" s="62">
        <f t="shared" si="1"/>
        <v>10</v>
      </c>
    </row>
    <row r="41" spans="1:22" x14ac:dyDescent="0.2">
      <c r="A41" s="11">
        <v>40334</v>
      </c>
      <c r="B41">
        <v>9.33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0.33</v>
      </c>
      <c r="J41">
        <v>0</v>
      </c>
      <c r="K41">
        <v>0</v>
      </c>
      <c r="L41">
        <v>0.75</v>
      </c>
      <c r="M41">
        <v>0</v>
      </c>
      <c r="N41">
        <v>0</v>
      </c>
      <c r="O41">
        <v>4.33</v>
      </c>
      <c r="P41">
        <v>0</v>
      </c>
      <c r="Q41">
        <v>0</v>
      </c>
      <c r="R41">
        <v>0</v>
      </c>
      <c r="S41">
        <v>0</v>
      </c>
      <c r="T41" s="62">
        <f t="shared" si="0"/>
        <v>15.07</v>
      </c>
      <c r="U41" s="4">
        <v>8.33</v>
      </c>
      <c r="V41" s="62">
        <f t="shared" si="1"/>
        <v>23.4</v>
      </c>
    </row>
    <row r="42" spans="1:22" x14ac:dyDescent="0.2">
      <c r="A42" s="11">
        <v>40335</v>
      </c>
      <c r="B42">
        <v>9.33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0.33</v>
      </c>
      <c r="J42">
        <v>0</v>
      </c>
      <c r="K42">
        <v>0</v>
      </c>
      <c r="L42">
        <v>0.75</v>
      </c>
      <c r="M42">
        <v>0</v>
      </c>
      <c r="N42">
        <v>0</v>
      </c>
      <c r="O42">
        <v>4.33</v>
      </c>
      <c r="P42">
        <v>0</v>
      </c>
      <c r="Q42">
        <v>0</v>
      </c>
      <c r="R42">
        <v>0</v>
      </c>
      <c r="S42">
        <v>0</v>
      </c>
      <c r="T42" s="62">
        <f t="shared" si="0"/>
        <v>15.07</v>
      </c>
      <c r="U42" s="4">
        <v>8.33</v>
      </c>
      <c r="V42" s="62">
        <f t="shared" si="1"/>
        <v>23.4</v>
      </c>
    </row>
    <row r="43" spans="1:22" x14ac:dyDescent="0.2">
      <c r="A43" s="11">
        <v>40336</v>
      </c>
      <c r="B43">
        <v>9.33</v>
      </c>
      <c r="C43">
        <v>0</v>
      </c>
      <c r="D43">
        <v>0</v>
      </c>
      <c r="E43">
        <v>0</v>
      </c>
      <c r="F43">
        <v>0.33</v>
      </c>
      <c r="G43">
        <v>0</v>
      </c>
      <c r="H43">
        <v>0</v>
      </c>
      <c r="I43">
        <v>0.33</v>
      </c>
      <c r="J43">
        <v>0</v>
      </c>
      <c r="K43">
        <v>0</v>
      </c>
      <c r="L43">
        <v>0.75</v>
      </c>
      <c r="M43">
        <v>0</v>
      </c>
      <c r="N43">
        <v>0</v>
      </c>
      <c r="O43">
        <v>4.33</v>
      </c>
      <c r="P43">
        <v>0</v>
      </c>
      <c r="Q43">
        <v>0</v>
      </c>
      <c r="R43">
        <v>0</v>
      </c>
      <c r="S43">
        <v>0</v>
      </c>
      <c r="T43" s="62">
        <f t="shared" si="0"/>
        <v>15.07</v>
      </c>
      <c r="U43" s="4">
        <v>8.33</v>
      </c>
      <c r="V43" s="62">
        <f>SUM(T43+U43)</f>
        <v>23.4</v>
      </c>
    </row>
    <row r="44" spans="1:22" x14ac:dyDescent="0.2">
      <c r="A44" s="11">
        <v>40337</v>
      </c>
      <c r="B44">
        <v>13</v>
      </c>
      <c r="C44">
        <v>0</v>
      </c>
      <c r="D44">
        <v>0</v>
      </c>
      <c r="E44">
        <v>0</v>
      </c>
      <c r="F44">
        <v>0</v>
      </c>
      <c r="G44">
        <v>0</v>
      </c>
      <c r="H44" s="1">
        <v>0</v>
      </c>
      <c r="I44" s="4">
        <v>0</v>
      </c>
      <c r="J44" s="4">
        <v>0</v>
      </c>
      <c r="K44" s="4">
        <v>0</v>
      </c>
      <c r="L44" s="4">
        <v>2</v>
      </c>
      <c r="M44" s="4">
        <v>0</v>
      </c>
      <c r="N44" s="1">
        <v>0</v>
      </c>
      <c r="O44" s="4">
        <v>48</v>
      </c>
      <c r="P44" s="4">
        <v>0</v>
      </c>
      <c r="Q44" s="1">
        <v>0</v>
      </c>
      <c r="R44" s="4">
        <v>0</v>
      </c>
      <c r="S44" s="1">
        <v>0</v>
      </c>
      <c r="T44" s="62">
        <f t="shared" si="0"/>
        <v>63</v>
      </c>
      <c r="U44" s="4">
        <v>8</v>
      </c>
      <c r="V44" s="62">
        <f>SUM(T44+U44)</f>
        <v>71</v>
      </c>
    </row>
    <row r="45" spans="1:22" x14ac:dyDescent="0.2">
      <c r="A45" s="11">
        <v>40338</v>
      </c>
      <c r="B45">
        <v>14</v>
      </c>
      <c r="C45">
        <v>0</v>
      </c>
      <c r="D45">
        <v>0</v>
      </c>
      <c r="E45">
        <v>0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21</v>
      </c>
      <c r="P45">
        <v>0</v>
      </c>
      <c r="Q45">
        <v>0</v>
      </c>
      <c r="R45">
        <v>0</v>
      </c>
      <c r="S45">
        <v>0</v>
      </c>
      <c r="T45" s="62">
        <f t="shared" si="0"/>
        <v>41</v>
      </c>
      <c r="U45" s="4">
        <v>5</v>
      </c>
      <c r="V45" s="62">
        <f t="shared" si="1"/>
        <v>46</v>
      </c>
    </row>
    <row r="46" spans="1:22" x14ac:dyDescent="0.2">
      <c r="A46" s="11">
        <v>40339</v>
      </c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 s="1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1">
        <v>0</v>
      </c>
      <c r="O46" s="4">
        <v>4</v>
      </c>
      <c r="P46" s="4">
        <v>0</v>
      </c>
      <c r="Q46" s="1">
        <v>0</v>
      </c>
      <c r="R46" s="4">
        <v>0</v>
      </c>
      <c r="S46" s="1">
        <v>0</v>
      </c>
      <c r="T46" s="62">
        <f t="shared" si="0"/>
        <v>11</v>
      </c>
      <c r="U46" s="4">
        <v>5</v>
      </c>
      <c r="V46" s="62">
        <f t="shared" si="1"/>
        <v>16</v>
      </c>
    </row>
    <row r="47" spans="1:22" x14ac:dyDescent="0.2">
      <c r="A47" s="11">
        <v>40340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62">
        <f t="shared" si="0"/>
        <v>5</v>
      </c>
      <c r="U47" s="4">
        <v>0</v>
      </c>
      <c r="V47" s="62">
        <f t="shared" si="1"/>
        <v>5</v>
      </c>
    </row>
    <row r="48" spans="1:22" x14ac:dyDescent="0.2">
      <c r="A48" s="11">
        <v>40341</v>
      </c>
      <c r="B48">
        <v>16.329999999999998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2.66</v>
      </c>
      <c r="M48">
        <v>0</v>
      </c>
      <c r="N48">
        <v>0</v>
      </c>
      <c r="O48">
        <v>1.33</v>
      </c>
      <c r="P48">
        <v>0</v>
      </c>
      <c r="Q48">
        <v>0</v>
      </c>
      <c r="R48">
        <v>0</v>
      </c>
      <c r="S48">
        <v>0</v>
      </c>
      <c r="T48" s="62">
        <f t="shared" si="0"/>
        <v>20.32</v>
      </c>
      <c r="U48" s="4">
        <v>3</v>
      </c>
      <c r="V48" s="62">
        <f t="shared" si="1"/>
        <v>23.32</v>
      </c>
    </row>
    <row r="49" spans="1:22" x14ac:dyDescent="0.2">
      <c r="A49" s="11">
        <v>40342</v>
      </c>
      <c r="B49">
        <v>16.329999999999998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2.66</v>
      </c>
      <c r="M49">
        <v>0</v>
      </c>
      <c r="N49">
        <v>0</v>
      </c>
      <c r="O49">
        <v>1.33</v>
      </c>
      <c r="P49">
        <v>0</v>
      </c>
      <c r="Q49">
        <v>0</v>
      </c>
      <c r="R49">
        <v>0</v>
      </c>
      <c r="S49">
        <v>0</v>
      </c>
      <c r="T49" s="62">
        <f t="shared" si="0"/>
        <v>20.32</v>
      </c>
      <c r="U49" s="4">
        <v>3</v>
      </c>
      <c r="V49" s="62">
        <f t="shared" si="1"/>
        <v>23.32</v>
      </c>
    </row>
    <row r="50" spans="1:22" x14ac:dyDescent="0.2">
      <c r="A50" s="11">
        <v>40343</v>
      </c>
      <c r="B50">
        <v>16.329999999999998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2.66</v>
      </c>
      <c r="M50">
        <v>0</v>
      </c>
      <c r="N50">
        <v>0</v>
      </c>
      <c r="O50">
        <v>1.33</v>
      </c>
      <c r="P50">
        <v>0</v>
      </c>
      <c r="Q50">
        <v>0</v>
      </c>
      <c r="R50">
        <v>0</v>
      </c>
      <c r="S50">
        <v>0</v>
      </c>
      <c r="T50" s="62">
        <f t="shared" si="0"/>
        <v>20.32</v>
      </c>
      <c r="U50" s="4">
        <v>3</v>
      </c>
      <c r="V50" s="62">
        <f t="shared" si="1"/>
        <v>23.32</v>
      </c>
    </row>
    <row r="51" spans="1:22" x14ac:dyDescent="0.2">
      <c r="A51" s="11">
        <v>40344</v>
      </c>
      <c r="B51">
        <v>140</v>
      </c>
      <c r="C51">
        <v>0</v>
      </c>
      <c r="D51">
        <v>0</v>
      </c>
      <c r="E51">
        <v>0</v>
      </c>
      <c r="F51">
        <v>0</v>
      </c>
      <c r="G51">
        <v>0</v>
      </c>
      <c r="H51" s="1">
        <v>0</v>
      </c>
      <c r="I51" s="4">
        <v>0</v>
      </c>
      <c r="J51" s="4">
        <v>0</v>
      </c>
      <c r="K51" s="4">
        <v>0</v>
      </c>
      <c r="L51" s="4">
        <v>2</v>
      </c>
      <c r="M51" s="4">
        <v>0</v>
      </c>
      <c r="N51" s="1">
        <v>0</v>
      </c>
      <c r="O51" s="4">
        <v>1</v>
      </c>
      <c r="P51" s="4">
        <v>0</v>
      </c>
      <c r="Q51" s="1">
        <v>0</v>
      </c>
      <c r="R51" s="4">
        <v>0</v>
      </c>
      <c r="S51" s="1">
        <v>0</v>
      </c>
      <c r="T51" s="62">
        <f t="shared" si="0"/>
        <v>143</v>
      </c>
      <c r="U51" s="4">
        <v>26</v>
      </c>
      <c r="V51" s="62">
        <f t="shared" si="1"/>
        <v>169</v>
      </c>
    </row>
    <row r="52" spans="1:22" x14ac:dyDescent="0.2">
      <c r="A52" s="11">
        <v>40345</v>
      </c>
      <c r="B52">
        <v>73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s="62">
        <f t="shared" si="0"/>
        <v>76</v>
      </c>
      <c r="U52" s="4">
        <v>11</v>
      </c>
      <c r="V52" s="62">
        <f t="shared" si="1"/>
        <v>87</v>
      </c>
    </row>
    <row r="53" spans="1:22" x14ac:dyDescent="0.2">
      <c r="A53" s="11">
        <v>40346</v>
      </c>
      <c r="B53">
        <v>142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</v>
      </c>
      <c r="M53">
        <v>0</v>
      </c>
      <c r="N53">
        <v>0</v>
      </c>
      <c r="O53">
        <v>6</v>
      </c>
      <c r="P53">
        <v>0</v>
      </c>
      <c r="Q53">
        <v>0</v>
      </c>
      <c r="R53">
        <v>2</v>
      </c>
      <c r="S53">
        <v>0</v>
      </c>
      <c r="T53" s="62">
        <f t="shared" si="0"/>
        <v>156</v>
      </c>
      <c r="U53" s="4">
        <v>43</v>
      </c>
      <c r="V53" s="62">
        <f t="shared" si="1"/>
        <v>199</v>
      </c>
    </row>
    <row r="54" spans="1:22" x14ac:dyDescent="0.2">
      <c r="A54" s="11">
        <v>40347</v>
      </c>
      <c r="B54">
        <v>28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6</v>
      </c>
      <c r="P54">
        <v>0</v>
      </c>
      <c r="Q54">
        <v>0</v>
      </c>
      <c r="R54">
        <v>0</v>
      </c>
      <c r="S54">
        <v>0</v>
      </c>
      <c r="T54" s="62">
        <f t="shared" si="0"/>
        <v>35</v>
      </c>
      <c r="U54" s="4">
        <v>2</v>
      </c>
      <c r="V54" s="62">
        <f t="shared" si="1"/>
        <v>37</v>
      </c>
    </row>
    <row r="55" spans="1:22" x14ac:dyDescent="0.2">
      <c r="A55" s="11">
        <v>40348</v>
      </c>
      <c r="B55">
        <v>32.33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0.33</v>
      </c>
      <c r="M55">
        <v>0</v>
      </c>
      <c r="N55">
        <v>0</v>
      </c>
      <c r="O55">
        <v>0.33</v>
      </c>
      <c r="P55">
        <v>0</v>
      </c>
      <c r="Q55">
        <v>0</v>
      </c>
      <c r="R55">
        <v>0</v>
      </c>
      <c r="S55">
        <v>0</v>
      </c>
      <c r="T55" s="62">
        <f t="shared" si="0"/>
        <v>32.989999999999995</v>
      </c>
      <c r="U55" s="4">
        <v>1</v>
      </c>
      <c r="V55" s="62">
        <f t="shared" si="1"/>
        <v>33.989999999999995</v>
      </c>
    </row>
    <row r="56" spans="1:22" x14ac:dyDescent="0.2">
      <c r="A56" s="11">
        <v>40349</v>
      </c>
      <c r="B56">
        <v>32.33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0.33</v>
      </c>
      <c r="M56">
        <v>0</v>
      </c>
      <c r="N56">
        <v>0</v>
      </c>
      <c r="O56">
        <v>0.33</v>
      </c>
      <c r="P56">
        <v>0</v>
      </c>
      <c r="Q56">
        <v>0</v>
      </c>
      <c r="R56">
        <v>0</v>
      </c>
      <c r="S56">
        <v>0</v>
      </c>
      <c r="T56" s="62">
        <f t="shared" si="0"/>
        <v>32.989999999999995</v>
      </c>
      <c r="U56" s="4">
        <v>1</v>
      </c>
      <c r="V56" s="62">
        <f t="shared" si="1"/>
        <v>33.989999999999995</v>
      </c>
    </row>
    <row r="57" spans="1:22" x14ac:dyDescent="0.2">
      <c r="A57" s="11">
        <v>40350</v>
      </c>
      <c r="B57">
        <v>32.33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0.33</v>
      </c>
      <c r="M57">
        <v>0</v>
      </c>
      <c r="N57">
        <v>0</v>
      </c>
      <c r="O57">
        <v>0.33</v>
      </c>
      <c r="P57">
        <v>0</v>
      </c>
      <c r="Q57">
        <v>0</v>
      </c>
      <c r="R57">
        <v>0</v>
      </c>
      <c r="S57">
        <v>0</v>
      </c>
      <c r="T57" s="62">
        <f t="shared" si="0"/>
        <v>32.989999999999995</v>
      </c>
      <c r="U57" s="4">
        <v>1</v>
      </c>
      <c r="V57" s="62">
        <f t="shared" si="1"/>
        <v>33.989999999999995</v>
      </c>
    </row>
    <row r="58" spans="1:22" x14ac:dyDescent="0.2">
      <c r="A58" s="11">
        <v>40351</v>
      </c>
      <c r="B58">
        <v>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31</v>
      </c>
      <c r="U58" s="4">
        <v>0</v>
      </c>
      <c r="V58" s="62">
        <f t="shared" si="1"/>
        <v>31</v>
      </c>
    </row>
    <row r="59" spans="1:22" x14ac:dyDescent="0.2">
      <c r="A59" s="11">
        <v>40352</v>
      </c>
      <c r="B59">
        <v>130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 s="62">
        <f t="shared" si="0"/>
        <v>133</v>
      </c>
      <c r="U59" s="4">
        <v>6</v>
      </c>
      <c r="V59" s="62">
        <f t="shared" si="1"/>
        <v>139</v>
      </c>
    </row>
    <row r="60" spans="1:22" x14ac:dyDescent="0.2">
      <c r="A60" s="11">
        <v>40353</v>
      </c>
      <c r="B60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62">
        <f t="shared" si="0"/>
        <v>58</v>
      </c>
      <c r="U60" s="4">
        <v>8</v>
      </c>
      <c r="V60" s="62">
        <f t="shared" si="1"/>
        <v>66</v>
      </c>
    </row>
    <row r="61" spans="1:22" x14ac:dyDescent="0.2">
      <c r="A61" s="11">
        <v>40354</v>
      </c>
      <c r="B61">
        <v>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62">
        <f t="shared" si="0"/>
        <v>40</v>
      </c>
      <c r="U61" s="4">
        <v>3</v>
      </c>
      <c r="V61" s="62">
        <f t="shared" si="1"/>
        <v>43</v>
      </c>
    </row>
    <row r="62" spans="1:22" x14ac:dyDescent="0.2">
      <c r="A62" s="11">
        <v>40355</v>
      </c>
      <c r="B62">
        <v>32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0.66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62">
        <f t="shared" si="0"/>
        <v>34.659999999999997</v>
      </c>
      <c r="U62" s="4">
        <v>1.66</v>
      </c>
      <c r="V62" s="62">
        <f t="shared" si="1"/>
        <v>36.319999999999993</v>
      </c>
    </row>
    <row r="63" spans="1:22" x14ac:dyDescent="0.2">
      <c r="A63" s="11">
        <v>40356</v>
      </c>
      <c r="B63">
        <v>32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0.66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62">
        <f t="shared" si="0"/>
        <v>34.659999999999997</v>
      </c>
      <c r="U63" s="4">
        <v>1.66</v>
      </c>
      <c r="V63" s="62">
        <f t="shared" si="1"/>
        <v>36.319999999999993</v>
      </c>
    </row>
    <row r="64" spans="1:22" x14ac:dyDescent="0.2">
      <c r="A64" s="11">
        <v>40357</v>
      </c>
      <c r="B64">
        <v>32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0.66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62">
        <f t="shared" si="0"/>
        <v>34.659999999999997</v>
      </c>
      <c r="U64" s="4">
        <v>1.66</v>
      </c>
      <c r="V64" s="62">
        <f t="shared" si="1"/>
        <v>36.319999999999993</v>
      </c>
    </row>
    <row r="65" spans="1:22" x14ac:dyDescent="0.2">
      <c r="A65" s="11">
        <v>40358</v>
      </c>
      <c r="B65">
        <v>47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8</v>
      </c>
      <c r="P65">
        <v>0</v>
      </c>
      <c r="Q65">
        <v>0</v>
      </c>
      <c r="R65">
        <v>0</v>
      </c>
      <c r="S65">
        <v>0</v>
      </c>
      <c r="T65" s="62">
        <f t="shared" si="0"/>
        <v>57</v>
      </c>
      <c r="U65" s="4">
        <v>14</v>
      </c>
      <c r="V65" s="62">
        <f t="shared" si="1"/>
        <v>71</v>
      </c>
    </row>
    <row r="66" spans="1:22" x14ac:dyDescent="0.2">
      <c r="A66" s="11">
        <v>40359</v>
      </c>
      <c r="B66">
        <v>83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2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62">
        <f>SUM(B66:S66)</f>
        <v>91</v>
      </c>
      <c r="U66" s="4">
        <v>18</v>
      </c>
      <c r="V66" s="62">
        <f t="shared" si="1"/>
        <v>109</v>
      </c>
    </row>
    <row r="67" spans="1:22" x14ac:dyDescent="0.2">
      <c r="A67" s="11">
        <v>40360</v>
      </c>
      <c r="B67">
        <v>153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</v>
      </c>
      <c r="N67">
        <v>0</v>
      </c>
      <c r="O67">
        <v>3</v>
      </c>
      <c r="P67">
        <v>0</v>
      </c>
      <c r="Q67">
        <v>0</v>
      </c>
      <c r="R67">
        <v>1</v>
      </c>
      <c r="S67">
        <v>0</v>
      </c>
      <c r="T67" s="62">
        <f t="shared" si="0"/>
        <v>166</v>
      </c>
      <c r="U67" s="4">
        <v>57</v>
      </c>
      <c r="V67" s="62">
        <f t="shared" si="1"/>
        <v>223</v>
      </c>
    </row>
    <row r="68" spans="1:22" x14ac:dyDescent="0.2">
      <c r="A68" s="11">
        <v>40361</v>
      </c>
      <c r="B68">
        <v>148</v>
      </c>
      <c r="C68">
        <v>3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4</v>
      </c>
      <c r="M68">
        <v>0</v>
      </c>
      <c r="N68">
        <v>0</v>
      </c>
      <c r="O68">
        <v>8</v>
      </c>
      <c r="P68">
        <v>0</v>
      </c>
      <c r="Q68">
        <v>0</v>
      </c>
      <c r="R68">
        <v>2</v>
      </c>
      <c r="S68">
        <v>0</v>
      </c>
      <c r="T68" s="62">
        <f t="shared" si="0"/>
        <v>166</v>
      </c>
      <c r="U68" s="4">
        <v>55</v>
      </c>
      <c r="V68" s="62">
        <f t="shared" si="1"/>
        <v>221</v>
      </c>
    </row>
    <row r="69" spans="1:22" x14ac:dyDescent="0.2">
      <c r="A69" s="11">
        <v>40362</v>
      </c>
      <c r="B69">
        <v>98</v>
      </c>
      <c r="C69">
        <v>0.75</v>
      </c>
      <c r="D69">
        <v>0</v>
      </c>
      <c r="E69">
        <v>1</v>
      </c>
      <c r="F69">
        <v>0</v>
      </c>
      <c r="G69">
        <v>0</v>
      </c>
      <c r="H69">
        <v>0</v>
      </c>
      <c r="I69">
        <v>1.25</v>
      </c>
      <c r="J69">
        <v>0</v>
      </c>
      <c r="K69">
        <v>0</v>
      </c>
      <c r="L69">
        <v>0</v>
      </c>
      <c r="M69">
        <v>2.5</v>
      </c>
      <c r="N69">
        <v>0</v>
      </c>
      <c r="O69">
        <v>1.75</v>
      </c>
      <c r="P69">
        <v>0</v>
      </c>
      <c r="Q69">
        <v>0</v>
      </c>
      <c r="R69">
        <v>0</v>
      </c>
      <c r="S69">
        <v>0</v>
      </c>
      <c r="T69" s="62">
        <f t="shared" si="0"/>
        <v>105.25</v>
      </c>
      <c r="U69" s="4">
        <v>13.25</v>
      </c>
      <c r="V69" s="62">
        <f t="shared" si="1"/>
        <v>118.5</v>
      </c>
    </row>
    <row r="70" spans="1:22" x14ac:dyDescent="0.2">
      <c r="A70" s="11">
        <v>40363</v>
      </c>
      <c r="B70">
        <v>98</v>
      </c>
      <c r="C70">
        <v>0.75</v>
      </c>
      <c r="D70">
        <v>0</v>
      </c>
      <c r="E70">
        <v>1</v>
      </c>
      <c r="F70">
        <v>0</v>
      </c>
      <c r="G70">
        <v>0</v>
      </c>
      <c r="H70">
        <v>0</v>
      </c>
      <c r="I70">
        <v>1.25</v>
      </c>
      <c r="J70">
        <v>0</v>
      </c>
      <c r="K70">
        <v>0</v>
      </c>
      <c r="L70">
        <v>0</v>
      </c>
      <c r="M70">
        <v>2.5</v>
      </c>
      <c r="N70">
        <v>0</v>
      </c>
      <c r="O70">
        <v>1.75</v>
      </c>
      <c r="P70">
        <v>0</v>
      </c>
      <c r="Q70">
        <v>0</v>
      </c>
      <c r="R70">
        <v>0</v>
      </c>
      <c r="S70">
        <v>0</v>
      </c>
      <c r="T70" s="62">
        <f t="shared" si="0"/>
        <v>105.25</v>
      </c>
      <c r="U70" s="4">
        <v>13.25</v>
      </c>
      <c r="V70" s="62">
        <f t="shared" si="1"/>
        <v>118.5</v>
      </c>
    </row>
    <row r="71" spans="1:22" x14ac:dyDescent="0.2">
      <c r="A71" s="11">
        <v>40364</v>
      </c>
      <c r="B71">
        <v>98</v>
      </c>
      <c r="C71">
        <v>0.75</v>
      </c>
      <c r="D71">
        <v>0</v>
      </c>
      <c r="E71">
        <v>1</v>
      </c>
      <c r="F71">
        <v>0</v>
      </c>
      <c r="G71">
        <v>0</v>
      </c>
      <c r="H71">
        <v>0</v>
      </c>
      <c r="I71">
        <v>1.25</v>
      </c>
      <c r="J71">
        <v>0</v>
      </c>
      <c r="K71">
        <v>0</v>
      </c>
      <c r="L71">
        <v>0</v>
      </c>
      <c r="M71">
        <v>2.5</v>
      </c>
      <c r="N71">
        <v>0</v>
      </c>
      <c r="O71">
        <v>1.75</v>
      </c>
      <c r="P71">
        <v>0</v>
      </c>
      <c r="Q71">
        <v>0</v>
      </c>
      <c r="R71">
        <v>0</v>
      </c>
      <c r="S71">
        <v>0</v>
      </c>
      <c r="T71" s="62">
        <f t="shared" si="0"/>
        <v>105.25</v>
      </c>
      <c r="U71" s="4">
        <v>13.25</v>
      </c>
      <c r="V71" s="62">
        <f t="shared" si="1"/>
        <v>118.5</v>
      </c>
    </row>
    <row r="72" spans="1:22" x14ac:dyDescent="0.2">
      <c r="A72" s="11">
        <v>40365</v>
      </c>
      <c r="B72">
        <v>98</v>
      </c>
      <c r="C72">
        <v>0.75</v>
      </c>
      <c r="D72">
        <v>0</v>
      </c>
      <c r="E72">
        <v>1</v>
      </c>
      <c r="F72">
        <v>0</v>
      </c>
      <c r="G72">
        <v>0</v>
      </c>
      <c r="H72">
        <v>0</v>
      </c>
      <c r="I72">
        <v>1.25</v>
      </c>
      <c r="J72">
        <v>0</v>
      </c>
      <c r="K72">
        <v>0</v>
      </c>
      <c r="L72">
        <v>0</v>
      </c>
      <c r="M72">
        <v>2.5</v>
      </c>
      <c r="N72">
        <v>0</v>
      </c>
      <c r="O72">
        <v>1.75</v>
      </c>
      <c r="P72">
        <v>0</v>
      </c>
      <c r="Q72">
        <v>0</v>
      </c>
      <c r="R72">
        <v>0</v>
      </c>
      <c r="S72">
        <v>0</v>
      </c>
      <c r="T72" s="62">
        <f t="shared" si="0"/>
        <v>105.25</v>
      </c>
      <c r="U72" s="4">
        <v>13.25</v>
      </c>
      <c r="V72" s="62">
        <f t="shared" si="1"/>
        <v>118.5</v>
      </c>
    </row>
    <row r="73" spans="1:22" x14ac:dyDescent="0.2">
      <c r="A73" s="11">
        <v>40366</v>
      </c>
      <c r="B73">
        <v>29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62">
        <f t="shared" si="0"/>
        <v>32</v>
      </c>
      <c r="U73" s="4">
        <v>2</v>
      </c>
      <c r="V73" s="62">
        <f t="shared" si="1"/>
        <v>34</v>
      </c>
    </row>
    <row r="74" spans="1:22" x14ac:dyDescent="0.2">
      <c r="A74" s="11">
        <v>40367</v>
      </c>
      <c r="B74">
        <v>50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4</v>
      </c>
      <c r="N74">
        <v>0</v>
      </c>
      <c r="O74">
        <v>2</v>
      </c>
      <c r="P74">
        <v>0</v>
      </c>
      <c r="Q74">
        <v>0</v>
      </c>
      <c r="R74">
        <v>0</v>
      </c>
      <c r="S74">
        <v>0</v>
      </c>
      <c r="T74" s="62">
        <f t="shared" ref="T74:T137" si="2">SUM(B74:S74)</f>
        <v>59</v>
      </c>
      <c r="U74" s="4">
        <v>9</v>
      </c>
      <c r="V74" s="62">
        <f t="shared" si="1"/>
        <v>68</v>
      </c>
    </row>
    <row r="75" spans="1:22" x14ac:dyDescent="0.2">
      <c r="A75" s="11">
        <v>40368</v>
      </c>
      <c r="B75">
        <v>41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2</v>
      </c>
      <c r="N75">
        <v>0</v>
      </c>
      <c r="O75">
        <v>3</v>
      </c>
      <c r="P75">
        <v>0</v>
      </c>
      <c r="Q75">
        <v>0</v>
      </c>
      <c r="R75">
        <v>0</v>
      </c>
      <c r="S75">
        <v>0</v>
      </c>
      <c r="T75" s="62">
        <f t="shared" si="2"/>
        <v>48</v>
      </c>
      <c r="U75" s="4">
        <v>31</v>
      </c>
      <c r="V75" s="62">
        <f t="shared" ref="V75:V133" si="3">SUM(T75+U75)</f>
        <v>79</v>
      </c>
    </row>
    <row r="76" spans="1:22" x14ac:dyDescent="0.2">
      <c r="A76" s="11">
        <v>40369</v>
      </c>
      <c r="B76">
        <v>50.67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</v>
      </c>
      <c r="J76">
        <v>1</v>
      </c>
      <c r="K76">
        <v>0</v>
      </c>
      <c r="L76">
        <v>1.67</v>
      </c>
      <c r="M76">
        <v>2</v>
      </c>
      <c r="N76">
        <v>0</v>
      </c>
      <c r="O76">
        <v>4.33</v>
      </c>
      <c r="P76">
        <v>0</v>
      </c>
      <c r="Q76">
        <v>0</v>
      </c>
      <c r="R76">
        <v>0</v>
      </c>
      <c r="S76">
        <v>0</v>
      </c>
      <c r="T76" s="62">
        <f t="shared" si="2"/>
        <v>63.67</v>
      </c>
      <c r="U76" s="4">
        <v>23.67</v>
      </c>
      <c r="V76" s="62">
        <f t="shared" si="3"/>
        <v>87.34</v>
      </c>
    </row>
    <row r="77" spans="1:22" x14ac:dyDescent="0.2">
      <c r="A77" s="11">
        <v>40370</v>
      </c>
      <c r="B77">
        <v>50.67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</v>
      </c>
      <c r="J77">
        <v>1</v>
      </c>
      <c r="K77">
        <v>0</v>
      </c>
      <c r="L77">
        <v>1.67</v>
      </c>
      <c r="M77">
        <v>2</v>
      </c>
      <c r="N77">
        <v>0</v>
      </c>
      <c r="O77">
        <v>4.33</v>
      </c>
      <c r="P77">
        <v>0</v>
      </c>
      <c r="Q77">
        <v>0</v>
      </c>
      <c r="R77">
        <v>0</v>
      </c>
      <c r="S77">
        <v>0</v>
      </c>
      <c r="T77" s="62">
        <f t="shared" si="2"/>
        <v>63.67</v>
      </c>
      <c r="U77" s="4">
        <v>23.67</v>
      </c>
      <c r="V77" s="62">
        <f t="shared" si="3"/>
        <v>87.34</v>
      </c>
    </row>
    <row r="78" spans="1:22" x14ac:dyDescent="0.2">
      <c r="A78" s="11">
        <v>40371</v>
      </c>
      <c r="B78">
        <v>50.67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1</v>
      </c>
      <c r="K78">
        <v>0</v>
      </c>
      <c r="L78">
        <v>1.67</v>
      </c>
      <c r="M78">
        <v>2</v>
      </c>
      <c r="N78">
        <v>0</v>
      </c>
      <c r="O78">
        <v>4.33</v>
      </c>
      <c r="P78">
        <v>0</v>
      </c>
      <c r="Q78">
        <v>0</v>
      </c>
      <c r="R78">
        <v>0</v>
      </c>
      <c r="S78">
        <v>0</v>
      </c>
      <c r="T78" s="62">
        <f t="shared" si="2"/>
        <v>63.67</v>
      </c>
      <c r="U78" s="4">
        <v>23.67</v>
      </c>
      <c r="V78" s="62">
        <f>SUM(T78+U78)</f>
        <v>87.34</v>
      </c>
    </row>
    <row r="79" spans="1:22" x14ac:dyDescent="0.2">
      <c r="A79" s="11">
        <v>40372</v>
      </c>
      <c r="B79">
        <v>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</v>
      </c>
      <c r="J79">
        <v>0</v>
      </c>
      <c r="K79">
        <v>0</v>
      </c>
      <c r="L79">
        <v>1</v>
      </c>
      <c r="M79">
        <v>3</v>
      </c>
      <c r="N79">
        <v>0</v>
      </c>
      <c r="O79">
        <v>7</v>
      </c>
      <c r="P79">
        <v>0</v>
      </c>
      <c r="Q79">
        <v>0</v>
      </c>
      <c r="R79">
        <v>0</v>
      </c>
      <c r="S79">
        <v>0</v>
      </c>
      <c r="T79" s="62">
        <f t="shared" si="2"/>
        <v>44</v>
      </c>
      <c r="U79" s="4">
        <v>26</v>
      </c>
      <c r="V79" s="62">
        <f>SUM(T79+U79)</f>
        <v>70</v>
      </c>
    </row>
    <row r="80" spans="1:22" x14ac:dyDescent="0.2">
      <c r="A80" s="11">
        <v>40373</v>
      </c>
      <c r="B80">
        <v>3</v>
      </c>
      <c r="C80">
        <v>0</v>
      </c>
      <c r="D80">
        <v>0</v>
      </c>
      <c r="E80">
        <v>1</v>
      </c>
      <c r="F80">
        <v>0</v>
      </c>
      <c r="G80">
        <v>0</v>
      </c>
      <c r="H80" s="1">
        <v>0</v>
      </c>
      <c r="I80" s="4">
        <v>3</v>
      </c>
      <c r="J80" s="4">
        <v>0</v>
      </c>
      <c r="K80" s="4">
        <v>0</v>
      </c>
      <c r="L80" s="4"/>
      <c r="M80" s="4">
        <v>0</v>
      </c>
      <c r="N80" s="1">
        <v>0</v>
      </c>
      <c r="O80" s="4">
        <v>1</v>
      </c>
      <c r="P80" s="4">
        <v>0</v>
      </c>
      <c r="Q80" s="1">
        <v>0</v>
      </c>
      <c r="R80" s="4">
        <v>0</v>
      </c>
      <c r="S80" s="1">
        <v>0</v>
      </c>
      <c r="T80" s="62">
        <f t="shared" si="2"/>
        <v>8</v>
      </c>
      <c r="U80" s="4">
        <v>2</v>
      </c>
      <c r="V80" s="62">
        <f t="shared" si="3"/>
        <v>10</v>
      </c>
    </row>
    <row r="81" spans="1:22" x14ac:dyDescent="0.2">
      <c r="A81" s="11">
        <v>40374</v>
      </c>
      <c r="B81">
        <v>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62">
        <f t="shared" si="2"/>
        <v>19</v>
      </c>
      <c r="U81" s="4">
        <v>8</v>
      </c>
      <c r="V81" s="62">
        <f t="shared" si="3"/>
        <v>27</v>
      </c>
    </row>
    <row r="82" spans="1:22" x14ac:dyDescent="0.2">
      <c r="A82" s="11">
        <v>40375</v>
      </c>
      <c r="B82" t="s">
        <v>32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s="62">
        <f t="shared" si="2"/>
        <v>0</v>
      </c>
      <c r="U82" s="4" t="s">
        <v>32</v>
      </c>
      <c r="V82" s="62" t="e">
        <f t="shared" si="3"/>
        <v>#VALUE!</v>
      </c>
    </row>
    <row r="83" spans="1:22" x14ac:dyDescent="0.2">
      <c r="A83" s="11">
        <v>40376</v>
      </c>
      <c r="B83">
        <v>11.66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1.33</v>
      </c>
      <c r="J83">
        <v>0</v>
      </c>
      <c r="K83">
        <v>0</v>
      </c>
      <c r="L83">
        <v>0</v>
      </c>
      <c r="M83">
        <v>0.33</v>
      </c>
      <c r="N83">
        <v>0</v>
      </c>
      <c r="O83">
        <v>0</v>
      </c>
      <c r="P83">
        <v>0</v>
      </c>
      <c r="Q83">
        <v>0</v>
      </c>
      <c r="R83">
        <v>0.33</v>
      </c>
      <c r="S83">
        <v>0</v>
      </c>
      <c r="T83" s="62">
        <f t="shared" si="2"/>
        <v>13.65</v>
      </c>
      <c r="U83" s="4">
        <v>4</v>
      </c>
      <c r="V83" s="62">
        <f t="shared" si="3"/>
        <v>17.649999999999999</v>
      </c>
    </row>
    <row r="84" spans="1:22" x14ac:dyDescent="0.2">
      <c r="A84" s="11">
        <v>40377</v>
      </c>
      <c r="B84">
        <v>11.66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1.33</v>
      </c>
      <c r="J84">
        <v>0</v>
      </c>
      <c r="K84">
        <v>0</v>
      </c>
      <c r="L84">
        <v>0</v>
      </c>
      <c r="M84">
        <v>0.33</v>
      </c>
      <c r="N84">
        <v>0</v>
      </c>
      <c r="O84">
        <v>0</v>
      </c>
      <c r="P84">
        <v>0</v>
      </c>
      <c r="Q84">
        <v>0</v>
      </c>
      <c r="R84">
        <v>0.33</v>
      </c>
      <c r="S84">
        <v>0</v>
      </c>
      <c r="T84" s="62">
        <f t="shared" si="2"/>
        <v>13.65</v>
      </c>
      <c r="U84" s="4">
        <v>4</v>
      </c>
      <c r="V84" s="62">
        <f t="shared" si="3"/>
        <v>17.649999999999999</v>
      </c>
    </row>
    <row r="85" spans="1:22" x14ac:dyDescent="0.2">
      <c r="A85" s="11">
        <v>40378</v>
      </c>
      <c r="B85">
        <v>11.66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1.33</v>
      </c>
      <c r="J85">
        <v>0</v>
      </c>
      <c r="K85">
        <v>0</v>
      </c>
      <c r="L85">
        <v>0</v>
      </c>
      <c r="M85">
        <v>0.33</v>
      </c>
      <c r="N85">
        <v>0</v>
      </c>
      <c r="O85">
        <v>0</v>
      </c>
      <c r="P85">
        <v>0</v>
      </c>
      <c r="Q85">
        <v>0</v>
      </c>
      <c r="R85">
        <v>0.33</v>
      </c>
      <c r="S85">
        <v>0</v>
      </c>
      <c r="T85" s="62">
        <f t="shared" si="2"/>
        <v>13.65</v>
      </c>
      <c r="U85" s="4">
        <v>4</v>
      </c>
      <c r="V85" s="62">
        <f>SUM(T85+U85)</f>
        <v>17.649999999999999</v>
      </c>
    </row>
    <row r="86" spans="1:22" x14ac:dyDescent="0.2">
      <c r="A86" s="11">
        <v>40379</v>
      </c>
      <c r="B86">
        <v>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62">
        <f t="shared" si="2"/>
        <v>9</v>
      </c>
      <c r="U86" s="4">
        <v>1</v>
      </c>
      <c r="V86" s="62">
        <f>SUM(T86+U86)</f>
        <v>10</v>
      </c>
    </row>
    <row r="87" spans="1:22" x14ac:dyDescent="0.2">
      <c r="A87" s="11">
        <v>40380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3</v>
      </c>
      <c r="U87" s="4">
        <v>2</v>
      </c>
      <c r="V87" s="62">
        <f t="shared" si="3"/>
        <v>5</v>
      </c>
    </row>
    <row r="88" spans="1:22" x14ac:dyDescent="0.2">
      <c r="A88" s="11">
        <v>40381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2"/>
        <v>7</v>
      </c>
      <c r="U88" s="4">
        <v>5</v>
      </c>
      <c r="V88" s="62">
        <f t="shared" si="3"/>
        <v>12</v>
      </c>
    </row>
    <row r="89" spans="1:22" x14ac:dyDescent="0.2">
      <c r="A89" s="11">
        <v>40382</v>
      </c>
      <c r="B89">
        <v>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62">
        <f t="shared" si="2"/>
        <v>7</v>
      </c>
      <c r="U89" s="4">
        <v>2</v>
      </c>
      <c r="V89" s="62">
        <f t="shared" si="3"/>
        <v>9</v>
      </c>
    </row>
    <row r="90" spans="1:22" x14ac:dyDescent="0.2">
      <c r="A90" s="11">
        <v>40383</v>
      </c>
      <c r="B90">
        <v>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si="2"/>
        <v>9.33</v>
      </c>
      <c r="U90" s="4">
        <v>3</v>
      </c>
      <c r="V90" s="62">
        <f t="shared" si="3"/>
        <v>12.33</v>
      </c>
    </row>
    <row r="91" spans="1:22" x14ac:dyDescent="0.2">
      <c r="A91" s="11">
        <v>40384</v>
      </c>
      <c r="B91">
        <v>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 t="shared" si="2"/>
        <v>9.33</v>
      </c>
      <c r="U91" s="4">
        <v>3</v>
      </c>
      <c r="V91" s="62">
        <f t="shared" si="3"/>
        <v>12.33</v>
      </c>
    </row>
    <row r="92" spans="1:22" x14ac:dyDescent="0.2">
      <c r="A92" s="11">
        <v>40385</v>
      </c>
      <c r="B92">
        <v>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0.33</v>
      </c>
      <c r="P92">
        <v>0</v>
      </c>
      <c r="Q92">
        <v>0</v>
      </c>
      <c r="R92">
        <v>0</v>
      </c>
      <c r="S92">
        <v>0</v>
      </c>
      <c r="T92" s="62">
        <f t="shared" si="2"/>
        <v>9.33</v>
      </c>
      <c r="U92" s="4">
        <v>3</v>
      </c>
      <c r="V92" s="62">
        <f>SUM(T92+U92)</f>
        <v>12.33</v>
      </c>
    </row>
    <row r="93" spans="1:22" x14ac:dyDescent="0.2">
      <c r="A93" s="11">
        <v>40386</v>
      </c>
      <c r="B93">
        <v>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18</v>
      </c>
      <c r="U93" s="4">
        <v>8</v>
      </c>
      <c r="V93" s="62">
        <f>SUM(T93+U93)</f>
        <v>26</v>
      </c>
    </row>
    <row r="94" spans="1:22" x14ac:dyDescent="0.2">
      <c r="A94" s="11">
        <v>40387</v>
      </c>
      <c r="B94">
        <v>6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7</v>
      </c>
      <c r="U94" s="4">
        <v>1</v>
      </c>
      <c r="V94" s="62">
        <f t="shared" si="3"/>
        <v>8</v>
      </c>
    </row>
    <row r="95" spans="1:22" x14ac:dyDescent="0.2">
      <c r="A95" s="11">
        <v>40388</v>
      </c>
      <c r="B95">
        <v>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6</v>
      </c>
      <c r="U95" s="4">
        <v>2</v>
      </c>
      <c r="V95" s="62">
        <f t="shared" si="3"/>
        <v>8</v>
      </c>
    </row>
    <row r="96" spans="1:22" x14ac:dyDescent="0.2">
      <c r="A96" s="11">
        <v>40389</v>
      </c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20</v>
      </c>
      <c r="U96" s="4">
        <v>6</v>
      </c>
      <c r="V96" s="62">
        <f t="shared" si="3"/>
        <v>26</v>
      </c>
    </row>
    <row r="97" spans="1:22" x14ac:dyDescent="0.2">
      <c r="A97" s="11">
        <v>40390</v>
      </c>
      <c r="B97">
        <v>8</v>
      </c>
      <c r="C97">
        <v>0.33</v>
      </c>
      <c r="D97">
        <v>0</v>
      </c>
      <c r="E97">
        <v>0</v>
      </c>
      <c r="F97">
        <v>0</v>
      </c>
      <c r="G97">
        <v>0</v>
      </c>
      <c r="H97">
        <v>0</v>
      </c>
      <c r="I97">
        <v>0.66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8.99</v>
      </c>
      <c r="U97" s="4">
        <v>2.33</v>
      </c>
      <c r="V97" s="62">
        <f t="shared" si="3"/>
        <v>11.32</v>
      </c>
    </row>
    <row r="98" spans="1:22" x14ac:dyDescent="0.2">
      <c r="A98" s="11">
        <v>40391</v>
      </c>
      <c r="B98">
        <v>8</v>
      </c>
      <c r="C98">
        <v>0.33</v>
      </c>
      <c r="D98">
        <v>0</v>
      </c>
      <c r="E98">
        <v>0</v>
      </c>
      <c r="F98">
        <v>0</v>
      </c>
      <c r="G98">
        <v>0</v>
      </c>
      <c r="H98">
        <v>0</v>
      </c>
      <c r="I98">
        <v>0.66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8.99</v>
      </c>
      <c r="U98" s="4">
        <v>2.33</v>
      </c>
      <c r="V98" s="62">
        <f t="shared" si="3"/>
        <v>11.32</v>
      </c>
    </row>
    <row r="99" spans="1:22" x14ac:dyDescent="0.2">
      <c r="A99" s="11">
        <v>40392</v>
      </c>
      <c r="B99">
        <v>8</v>
      </c>
      <c r="C99">
        <v>0.33</v>
      </c>
      <c r="D99">
        <v>0</v>
      </c>
      <c r="E99">
        <v>0</v>
      </c>
      <c r="F99">
        <v>0</v>
      </c>
      <c r="G99">
        <v>0</v>
      </c>
      <c r="H99">
        <v>0</v>
      </c>
      <c r="I99">
        <v>0.66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62">
        <f t="shared" si="2"/>
        <v>8.99</v>
      </c>
      <c r="U99" s="4">
        <v>2.33</v>
      </c>
      <c r="V99" s="62">
        <f t="shared" si="3"/>
        <v>11.32</v>
      </c>
    </row>
    <row r="100" spans="1:22" x14ac:dyDescent="0.2">
      <c r="A100" s="11">
        <v>40393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62">
        <f t="shared" si="2"/>
        <v>13</v>
      </c>
      <c r="U100" s="4">
        <v>0</v>
      </c>
      <c r="V100" s="62">
        <f t="shared" si="3"/>
        <v>13</v>
      </c>
    </row>
    <row r="101" spans="1:22" x14ac:dyDescent="0.2">
      <c r="A101" s="11">
        <v>40394</v>
      </c>
      <c r="B101">
        <v>9</v>
      </c>
      <c r="C101">
        <v>2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2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0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13</v>
      </c>
      <c r="U101" s="4">
        <v>2</v>
      </c>
      <c r="V101" s="62">
        <f t="shared" si="3"/>
        <v>15</v>
      </c>
    </row>
    <row r="102" spans="1:22" x14ac:dyDescent="0.2">
      <c r="A102" s="11">
        <v>40395</v>
      </c>
      <c r="B102">
        <v>18</v>
      </c>
      <c r="C102">
        <v>1</v>
      </c>
      <c r="D102">
        <v>0</v>
      </c>
      <c r="E102">
        <v>0</v>
      </c>
      <c r="F102">
        <v>0</v>
      </c>
      <c r="G102">
        <v>0</v>
      </c>
      <c r="H102" s="1">
        <v>0</v>
      </c>
      <c r="I102" s="4">
        <v>2</v>
      </c>
      <c r="J102" s="4">
        <v>0</v>
      </c>
      <c r="K102" s="4">
        <v>0</v>
      </c>
      <c r="L102" s="4">
        <v>0</v>
      </c>
      <c r="M102" s="4">
        <v>0</v>
      </c>
      <c r="N102" s="1">
        <v>0</v>
      </c>
      <c r="O102" s="4">
        <v>2</v>
      </c>
      <c r="P102" s="4">
        <v>0</v>
      </c>
      <c r="Q102" s="1">
        <v>0</v>
      </c>
      <c r="R102" s="4">
        <v>0</v>
      </c>
      <c r="S102" s="1">
        <v>0</v>
      </c>
      <c r="T102" s="62">
        <f t="shared" si="2"/>
        <v>23</v>
      </c>
      <c r="U102" s="4">
        <v>7</v>
      </c>
      <c r="V102" s="62">
        <f t="shared" si="3"/>
        <v>30</v>
      </c>
    </row>
    <row r="103" spans="1:22" x14ac:dyDescent="0.2">
      <c r="A103" s="11">
        <v>40396</v>
      </c>
      <c r="B103">
        <v>17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2"/>
        <v>21</v>
      </c>
      <c r="U103" s="4">
        <v>1</v>
      </c>
      <c r="V103" s="62">
        <f t="shared" si="3"/>
        <v>22</v>
      </c>
    </row>
    <row r="104" spans="1:22" x14ac:dyDescent="0.2">
      <c r="A104" s="11">
        <v>40397</v>
      </c>
      <c r="B104">
        <v>21.6</v>
      </c>
      <c r="C104">
        <v>0.66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1.33</v>
      </c>
      <c r="P104">
        <v>0</v>
      </c>
      <c r="Q104">
        <v>0</v>
      </c>
      <c r="R104">
        <v>0</v>
      </c>
      <c r="S104">
        <v>0</v>
      </c>
      <c r="T104" s="62">
        <f t="shared" si="2"/>
        <v>24.92</v>
      </c>
      <c r="U104" s="4">
        <v>7</v>
      </c>
      <c r="V104" s="62">
        <f t="shared" si="3"/>
        <v>31.92</v>
      </c>
    </row>
    <row r="105" spans="1:22" x14ac:dyDescent="0.2">
      <c r="A105" s="11">
        <v>40398</v>
      </c>
      <c r="B105">
        <v>21.6</v>
      </c>
      <c r="C105">
        <v>0.66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1.33</v>
      </c>
      <c r="P105">
        <v>0</v>
      </c>
      <c r="Q105">
        <v>0</v>
      </c>
      <c r="R105">
        <v>0</v>
      </c>
      <c r="S105">
        <v>0</v>
      </c>
      <c r="T105" s="62">
        <f t="shared" si="2"/>
        <v>24.92</v>
      </c>
      <c r="U105" s="4">
        <v>7</v>
      </c>
      <c r="V105" s="62">
        <f t="shared" si="3"/>
        <v>31.92</v>
      </c>
    </row>
    <row r="106" spans="1:22" x14ac:dyDescent="0.2">
      <c r="A106" s="11">
        <v>40399</v>
      </c>
      <c r="B106">
        <v>21.6</v>
      </c>
      <c r="C106">
        <v>0.66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1.33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1.33</v>
      </c>
      <c r="P106">
        <v>0</v>
      </c>
      <c r="Q106">
        <v>0</v>
      </c>
      <c r="R106">
        <v>0</v>
      </c>
      <c r="S106">
        <v>0</v>
      </c>
      <c r="T106" s="62">
        <f t="shared" si="2"/>
        <v>24.92</v>
      </c>
      <c r="U106" s="4">
        <v>7</v>
      </c>
      <c r="V106" s="62">
        <f t="shared" si="3"/>
        <v>31.92</v>
      </c>
    </row>
    <row r="107" spans="1:22" x14ac:dyDescent="0.2">
      <c r="A107" s="11">
        <v>40400</v>
      </c>
      <c r="B107">
        <v>46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48</v>
      </c>
      <c r="U107" s="4">
        <v>23</v>
      </c>
      <c r="V107" s="62">
        <f t="shared" si="3"/>
        <v>71</v>
      </c>
    </row>
    <row r="108" spans="1:22" x14ac:dyDescent="0.2">
      <c r="A108" s="11">
        <v>40401</v>
      </c>
      <c r="B108">
        <v>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 s="62">
        <f t="shared" si="2"/>
        <v>13</v>
      </c>
      <c r="U108" s="4">
        <v>4</v>
      </c>
      <c r="V108" s="62">
        <f t="shared" si="3"/>
        <v>17</v>
      </c>
    </row>
    <row r="109" spans="1:22" x14ac:dyDescent="0.2">
      <c r="A109" s="11">
        <v>40402</v>
      </c>
      <c r="B109">
        <v>11</v>
      </c>
      <c r="C109">
        <v>0</v>
      </c>
      <c r="D109">
        <v>0</v>
      </c>
      <c r="E109">
        <v>1</v>
      </c>
      <c r="F109">
        <v>0</v>
      </c>
      <c r="G109">
        <v>0</v>
      </c>
      <c r="H109" s="1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1">
        <v>0</v>
      </c>
      <c r="O109" s="4">
        <v>0</v>
      </c>
      <c r="P109" s="4">
        <v>0</v>
      </c>
      <c r="Q109" s="1">
        <v>0</v>
      </c>
      <c r="R109" s="4">
        <v>0</v>
      </c>
      <c r="S109" s="1">
        <v>0</v>
      </c>
      <c r="T109" s="62">
        <f t="shared" si="2"/>
        <v>12</v>
      </c>
      <c r="U109" s="4">
        <v>7</v>
      </c>
      <c r="V109" s="62">
        <f t="shared" si="3"/>
        <v>19</v>
      </c>
    </row>
    <row r="110" spans="1:22" x14ac:dyDescent="0.2">
      <c r="A110" s="11">
        <v>40403</v>
      </c>
      <c r="B110">
        <v>42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6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 s="62">
        <f t="shared" si="2"/>
        <v>51</v>
      </c>
      <c r="U110" s="4">
        <v>4</v>
      </c>
      <c r="V110" s="62">
        <f t="shared" si="3"/>
        <v>55</v>
      </c>
    </row>
    <row r="111" spans="1:22" x14ac:dyDescent="0.2">
      <c r="A111" s="11">
        <v>40404</v>
      </c>
      <c r="B111">
        <v>13.5</v>
      </c>
      <c r="C111">
        <v>0</v>
      </c>
      <c r="D111">
        <v>0</v>
      </c>
      <c r="E111">
        <v>0</v>
      </c>
      <c r="F111">
        <v>0</v>
      </c>
      <c r="G111">
        <v>0.25</v>
      </c>
      <c r="H111">
        <v>0</v>
      </c>
      <c r="I111">
        <v>14.5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6.75</v>
      </c>
      <c r="P111">
        <v>0</v>
      </c>
      <c r="Q111">
        <v>0</v>
      </c>
      <c r="R111">
        <v>0</v>
      </c>
      <c r="S111">
        <v>0</v>
      </c>
      <c r="T111" s="62">
        <f t="shared" si="2"/>
        <v>35</v>
      </c>
      <c r="U111" s="4">
        <v>3.25</v>
      </c>
      <c r="V111" s="62">
        <f t="shared" si="3"/>
        <v>38.25</v>
      </c>
    </row>
    <row r="112" spans="1:22" x14ac:dyDescent="0.2">
      <c r="A112" s="11">
        <v>40405</v>
      </c>
      <c r="B112">
        <v>13.5</v>
      </c>
      <c r="C112">
        <v>0</v>
      </c>
      <c r="D112">
        <v>0</v>
      </c>
      <c r="E112">
        <v>0</v>
      </c>
      <c r="F112">
        <v>0</v>
      </c>
      <c r="G112">
        <v>0.25</v>
      </c>
      <c r="H112">
        <v>0</v>
      </c>
      <c r="I112">
        <v>14.5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6.75</v>
      </c>
      <c r="P112">
        <v>0</v>
      </c>
      <c r="Q112">
        <v>0</v>
      </c>
      <c r="R112">
        <v>0</v>
      </c>
      <c r="S112">
        <v>0</v>
      </c>
      <c r="T112" s="62">
        <f t="shared" si="2"/>
        <v>35</v>
      </c>
      <c r="U112" s="4">
        <v>3.25</v>
      </c>
      <c r="V112" s="62">
        <f t="shared" si="3"/>
        <v>38.25</v>
      </c>
    </row>
    <row r="113" spans="1:22" x14ac:dyDescent="0.2">
      <c r="A113" s="11">
        <v>40406</v>
      </c>
      <c r="B113">
        <v>13.5</v>
      </c>
      <c r="C113">
        <v>0</v>
      </c>
      <c r="D113">
        <v>0</v>
      </c>
      <c r="E113">
        <v>0</v>
      </c>
      <c r="F113">
        <v>0</v>
      </c>
      <c r="G113">
        <v>0.25</v>
      </c>
      <c r="H113">
        <v>0</v>
      </c>
      <c r="I113">
        <v>14.5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6.75</v>
      </c>
      <c r="P113">
        <v>0</v>
      </c>
      <c r="Q113">
        <v>0</v>
      </c>
      <c r="R113">
        <v>0</v>
      </c>
      <c r="S113">
        <v>0</v>
      </c>
      <c r="T113" s="62">
        <f t="shared" si="2"/>
        <v>35</v>
      </c>
      <c r="U113" s="4">
        <v>3.25</v>
      </c>
      <c r="V113" s="62">
        <f t="shared" si="3"/>
        <v>38.25</v>
      </c>
    </row>
    <row r="114" spans="1:22" x14ac:dyDescent="0.2">
      <c r="A114" s="11">
        <v>40407</v>
      </c>
      <c r="B114">
        <v>13.5</v>
      </c>
      <c r="C114">
        <v>0</v>
      </c>
      <c r="D114">
        <v>0</v>
      </c>
      <c r="E114">
        <v>0</v>
      </c>
      <c r="F114">
        <v>0</v>
      </c>
      <c r="G114">
        <v>0.25</v>
      </c>
      <c r="H114">
        <v>0</v>
      </c>
      <c r="I114">
        <v>14.5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6.75</v>
      </c>
      <c r="P114">
        <v>0</v>
      </c>
      <c r="Q114">
        <v>0</v>
      </c>
      <c r="R114">
        <v>0</v>
      </c>
      <c r="S114">
        <v>0</v>
      </c>
      <c r="T114" s="62">
        <f t="shared" si="2"/>
        <v>35</v>
      </c>
      <c r="U114" s="4">
        <v>3.25</v>
      </c>
      <c r="V114" s="62">
        <f t="shared" si="3"/>
        <v>38.25</v>
      </c>
    </row>
    <row r="115" spans="1:22" x14ac:dyDescent="0.2">
      <c r="A115" s="11">
        <v>40408</v>
      </c>
      <c r="B115">
        <v>66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44</v>
      </c>
      <c r="P115">
        <v>0</v>
      </c>
      <c r="Q115">
        <v>0</v>
      </c>
      <c r="R115">
        <v>0</v>
      </c>
      <c r="S115">
        <v>0</v>
      </c>
      <c r="T115" s="62">
        <f t="shared" si="2"/>
        <v>144</v>
      </c>
      <c r="U115" s="4">
        <v>28</v>
      </c>
      <c r="V115" s="62">
        <f t="shared" si="3"/>
        <v>172</v>
      </c>
    </row>
    <row r="116" spans="1:22" x14ac:dyDescent="0.2">
      <c r="A116" s="11">
        <v>40409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s="62">
        <f t="shared" si="2"/>
        <v>1</v>
      </c>
      <c r="U116" s="4">
        <v>0</v>
      </c>
      <c r="V116" s="62">
        <f t="shared" si="3"/>
        <v>1</v>
      </c>
    </row>
    <row r="117" spans="1:22" x14ac:dyDescent="0.2">
      <c r="A117" s="11">
        <v>40410</v>
      </c>
      <c r="B117">
        <v>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 s="62">
        <f t="shared" si="2"/>
        <v>8</v>
      </c>
      <c r="U117" s="4">
        <v>0</v>
      </c>
      <c r="V117" s="62">
        <f t="shared" si="3"/>
        <v>8</v>
      </c>
    </row>
    <row r="118" spans="1:22" x14ac:dyDescent="0.2">
      <c r="A118" s="11">
        <v>40411</v>
      </c>
      <c r="B118">
        <v>11.67</v>
      </c>
      <c r="C118">
        <v>0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2.33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0.67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14.67</v>
      </c>
      <c r="U118" s="4">
        <v>1.67</v>
      </c>
      <c r="V118" s="62">
        <f t="shared" si="3"/>
        <v>16.34</v>
      </c>
    </row>
    <row r="119" spans="1:22" x14ac:dyDescent="0.2">
      <c r="A119" s="11">
        <v>40412</v>
      </c>
      <c r="B119">
        <v>11.67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2.33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0.67</v>
      </c>
      <c r="P119" s="4">
        <v>0</v>
      </c>
      <c r="Q119" s="1">
        <v>0</v>
      </c>
      <c r="R119" s="4">
        <v>0</v>
      </c>
      <c r="S119" s="1">
        <v>0</v>
      </c>
      <c r="T119" s="62">
        <f t="shared" si="2"/>
        <v>14.67</v>
      </c>
      <c r="U119" s="4">
        <v>1.67</v>
      </c>
      <c r="V119" s="62">
        <f t="shared" si="3"/>
        <v>16.34</v>
      </c>
    </row>
    <row r="120" spans="1:22" x14ac:dyDescent="0.2">
      <c r="A120" s="11">
        <v>40413</v>
      </c>
      <c r="B120">
        <v>11.67</v>
      </c>
      <c r="C120">
        <v>0</v>
      </c>
      <c r="D120">
        <v>0</v>
      </c>
      <c r="E120">
        <v>0</v>
      </c>
      <c r="F120">
        <v>0</v>
      </c>
      <c r="G120">
        <v>0</v>
      </c>
      <c r="H120" s="1">
        <v>0</v>
      </c>
      <c r="I120" s="4">
        <v>2.33</v>
      </c>
      <c r="J120" s="4">
        <v>0</v>
      </c>
      <c r="K120" s="4">
        <v>0</v>
      </c>
      <c r="L120" s="4">
        <v>0</v>
      </c>
      <c r="M120" s="4">
        <v>0</v>
      </c>
      <c r="N120" s="1">
        <v>0</v>
      </c>
      <c r="O120" s="4">
        <v>0.67</v>
      </c>
      <c r="P120" s="4">
        <v>0</v>
      </c>
      <c r="Q120" s="1">
        <v>0</v>
      </c>
      <c r="R120" s="4">
        <v>0</v>
      </c>
      <c r="S120" s="1">
        <v>0</v>
      </c>
      <c r="T120" s="62">
        <f t="shared" si="2"/>
        <v>14.67</v>
      </c>
      <c r="U120" s="4">
        <v>1.67</v>
      </c>
      <c r="V120" s="62">
        <f>SUM(T120+U120)</f>
        <v>16.34</v>
      </c>
    </row>
    <row r="121" spans="1:22" x14ac:dyDescent="0.2">
      <c r="A121" s="11">
        <v>40414</v>
      </c>
      <c r="B121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</v>
      </c>
      <c r="P121">
        <v>0</v>
      </c>
      <c r="Q121">
        <v>0</v>
      </c>
      <c r="R121">
        <v>0</v>
      </c>
      <c r="S121">
        <v>0</v>
      </c>
      <c r="T121" s="62">
        <f t="shared" si="2"/>
        <v>35</v>
      </c>
      <c r="U121" s="4">
        <v>6</v>
      </c>
      <c r="V121" s="62">
        <f>SUM(T121+U121)</f>
        <v>41</v>
      </c>
    </row>
    <row r="122" spans="1:22" x14ac:dyDescent="0.2">
      <c r="A122" s="11">
        <v>40415</v>
      </c>
      <c r="B122">
        <v>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 s="62">
        <f t="shared" si="2"/>
        <v>10</v>
      </c>
      <c r="U122" s="4">
        <v>3</v>
      </c>
      <c r="V122" s="62">
        <f t="shared" si="3"/>
        <v>13</v>
      </c>
    </row>
    <row r="123" spans="1:22" x14ac:dyDescent="0.2">
      <c r="A123" s="11">
        <v>40416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0</v>
      </c>
      <c r="T123" s="62">
        <f t="shared" si="2"/>
        <v>7</v>
      </c>
      <c r="U123" s="4">
        <v>1</v>
      </c>
      <c r="V123" s="62">
        <f t="shared" si="3"/>
        <v>8</v>
      </c>
    </row>
    <row r="124" spans="1:22" x14ac:dyDescent="0.2">
      <c r="A124" s="11">
        <v>40417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  <c r="H124" s="1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1">
        <v>0</v>
      </c>
      <c r="O124" s="4">
        <v>1</v>
      </c>
      <c r="P124" s="4">
        <v>0</v>
      </c>
      <c r="Q124" s="1">
        <v>0</v>
      </c>
      <c r="R124" s="4">
        <v>0</v>
      </c>
      <c r="S124" s="1">
        <v>0</v>
      </c>
      <c r="T124" s="62">
        <f t="shared" si="2"/>
        <v>4</v>
      </c>
      <c r="U124" s="4">
        <v>0</v>
      </c>
      <c r="V124" s="62">
        <f>SUM(T124+U124)</f>
        <v>4</v>
      </c>
    </row>
    <row r="125" spans="1:22" x14ac:dyDescent="0.2">
      <c r="A125" s="11">
        <v>40418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62">
        <v>52.3</v>
      </c>
      <c r="U125" s="4">
        <v>46.6</v>
      </c>
      <c r="V125" s="62">
        <f t="shared" si="3"/>
        <v>98.9</v>
      </c>
    </row>
    <row r="126" spans="1:22" x14ac:dyDescent="0.2">
      <c r="A126" s="11">
        <v>40419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62">
        <v>52.3</v>
      </c>
      <c r="U126" s="4">
        <v>46.6</v>
      </c>
      <c r="V126" s="62">
        <f t="shared" si="3"/>
        <v>98.9</v>
      </c>
    </row>
    <row r="127" spans="1:22" x14ac:dyDescent="0.2">
      <c r="A127" s="11">
        <v>40420</v>
      </c>
      <c r="B127" t="s">
        <v>32</v>
      </c>
      <c r="C127" t="s">
        <v>32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s="62">
        <v>52.3</v>
      </c>
      <c r="U127" s="4">
        <v>46.6</v>
      </c>
      <c r="V127" s="62">
        <f>SUM(T127+U127)</f>
        <v>98.9</v>
      </c>
    </row>
    <row r="128" spans="1:22" x14ac:dyDescent="0.2">
      <c r="A128" s="11">
        <v>40421</v>
      </c>
      <c r="B128">
        <v>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 s="62">
        <f t="shared" si="2"/>
        <v>14</v>
      </c>
      <c r="U128" s="4">
        <v>3</v>
      </c>
      <c r="V128" s="62">
        <f>SUM(T128+U128)</f>
        <v>17</v>
      </c>
    </row>
    <row r="129" spans="1:22" x14ac:dyDescent="0.2">
      <c r="A129" s="11">
        <v>40422</v>
      </c>
      <c r="B129">
        <v>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 s="62">
        <f t="shared" ref="T129" si="4">SUM(B129:S129)</f>
        <v>19</v>
      </c>
      <c r="U129" s="4">
        <v>5</v>
      </c>
      <c r="V129" s="62">
        <f t="shared" ref="V129" si="5">SUM(T129+U129)</f>
        <v>24</v>
      </c>
    </row>
    <row r="130" spans="1:22" x14ac:dyDescent="0.2">
      <c r="A130" s="11">
        <v>40423</v>
      </c>
      <c r="B130"/>
      <c r="I130"/>
      <c r="O130"/>
      <c r="R130"/>
      <c r="T130" s="62">
        <v>13</v>
      </c>
      <c r="U130" s="4">
        <v>2</v>
      </c>
      <c r="V130" s="62">
        <f t="shared" si="3"/>
        <v>15</v>
      </c>
    </row>
    <row r="131" spans="1:22" x14ac:dyDescent="0.2">
      <c r="A131" s="11">
        <v>40424</v>
      </c>
      <c r="B131"/>
      <c r="I131" s="4"/>
      <c r="J131" s="4"/>
      <c r="K131" s="4"/>
      <c r="L131" s="4"/>
      <c r="M131" s="4"/>
      <c r="N131" s="4"/>
      <c r="O131" s="4"/>
      <c r="P131" s="4"/>
      <c r="Q131" s="12"/>
      <c r="R131" s="4"/>
      <c r="S131" s="12"/>
      <c r="T131" s="62">
        <v>8</v>
      </c>
      <c r="U131" s="4">
        <v>3</v>
      </c>
      <c r="V131" s="62">
        <f t="shared" si="3"/>
        <v>11</v>
      </c>
    </row>
    <row r="132" spans="1:22" x14ac:dyDescent="0.2">
      <c r="A132" s="11">
        <v>40425</v>
      </c>
      <c r="B132">
        <v>4.25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0.25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0.5</v>
      </c>
      <c r="P132">
        <v>0</v>
      </c>
      <c r="Q132">
        <v>0</v>
      </c>
      <c r="R132">
        <v>0</v>
      </c>
      <c r="S132">
        <v>0</v>
      </c>
      <c r="T132" s="62">
        <f t="shared" si="2"/>
        <v>5</v>
      </c>
      <c r="U132" s="4">
        <v>0</v>
      </c>
      <c r="V132" s="62">
        <f t="shared" si="3"/>
        <v>5</v>
      </c>
    </row>
    <row r="133" spans="1:22" x14ac:dyDescent="0.2">
      <c r="A133" s="11">
        <v>40426</v>
      </c>
      <c r="B133">
        <v>4.25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0.25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0.5</v>
      </c>
      <c r="P133">
        <v>0</v>
      </c>
      <c r="Q133">
        <v>0</v>
      </c>
      <c r="R133">
        <v>0</v>
      </c>
      <c r="S133">
        <v>0</v>
      </c>
      <c r="T133" s="62">
        <f t="shared" si="2"/>
        <v>5</v>
      </c>
      <c r="U133" s="4">
        <v>0</v>
      </c>
      <c r="V133" s="62">
        <f t="shared" si="3"/>
        <v>5</v>
      </c>
    </row>
    <row r="134" spans="1:22" x14ac:dyDescent="0.2">
      <c r="A134" s="11">
        <v>40427</v>
      </c>
      <c r="B134">
        <v>4.25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0.25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0.5</v>
      </c>
      <c r="P134">
        <v>0</v>
      </c>
      <c r="Q134">
        <v>0</v>
      </c>
      <c r="R134">
        <v>0</v>
      </c>
      <c r="S134">
        <v>0</v>
      </c>
      <c r="T134" s="62">
        <f t="shared" si="2"/>
        <v>5</v>
      </c>
      <c r="U134" s="4">
        <v>0</v>
      </c>
      <c r="V134" s="62">
        <f t="shared" ref="V134:V140" si="6">SUM(T134+U134)</f>
        <v>5</v>
      </c>
    </row>
    <row r="135" spans="1:22" x14ac:dyDescent="0.2">
      <c r="A135" s="11">
        <v>40428</v>
      </c>
      <c r="B135">
        <v>4.25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0.25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0.5</v>
      </c>
      <c r="P135">
        <v>0</v>
      </c>
      <c r="Q135">
        <v>0</v>
      </c>
      <c r="R135">
        <v>0</v>
      </c>
      <c r="S135">
        <v>0</v>
      </c>
      <c r="T135" s="62">
        <f t="shared" si="2"/>
        <v>5</v>
      </c>
      <c r="U135" s="4">
        <v>0</v>
      </c>
      <c r="V135" s="62">
        <f t="shared" si="6"/>
        <v>5</v>
      </c>
    </row>
    <row r="136" spans="1:22" x14ac:dyDescent="0.2">
      <c r="A136" s="11">
        <v>40429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62">
        <f t="shared" si="2"/>
        <v>2</v>
      </c>
      <c r="U136" s="4">
        <v>0</v>
      </c>
      <c r="V136" s="62">
        <f t="shared" si="6"/>
        <v>2</v>
      </c>
    </row>
    <row r="137" spans="1:22" x14ac:dyDescent="0.2">
      <c r="A137" s="11">
        <v>40430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0</v>
      </c>
      <c r="Q137">
        <v>0</v>
      </c>
      <c r="R137">
        <v>0</v>
      </c>
      <c r="S137">
        <v>0</v>
      </c>
      <c r="T137" s="62">
        <f t="shared" si="2"/>
        <v>4</v>
      </c>
      <c r="U137" s="4">
        <v>0</v>
      </c>
      <c r="V137" s="62">
        <f t="shared" si="6"/>
        <v>4</v>
      </c>
    </row>
    <row r="138" spans="1:22" x14ac:dyDescent="0.2">
      <c r="A138" s="11">
        <v>40431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s="62">
        <f t="shared" ref="T138:T153" si="7">SUM(B138:S138)</f>
        <v>0</v>
      </c>
      <c r="U138" s="4">
        <v>0</v>
      </c>
      <c r="V138" s="62">
        <f t="shared" si="6"/>
        <v>0</v>
      </c>
    </row>
    <row r="139" spans="1:22" x14ac:dyDescent="0.2">
      <c r="A139" s="11">
        <v>40432</v>
      </c>
      <c r="B139">
        <v>15.33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2.66</v>
      </c>
      <c r="P139">
        <v>0</v>
      </c>
      <c r="Q139">
        <v>0</v>
      </c>
      <c r="R139">
        <v>0</v>
      </c>
      <c r="S139">
        <v>0</v>
      </c>
      <c r="T139" s="62">
        <f t="shared" si="7"/>
        <v>17.990000000000002</v>
      </c>
      <c r="U139" s="4">
        <v>0</v>
      </c>
      <c r="V139" s="62">
        <f t="shared" si="6"/>
        <v>17.990000000000002</v>
      </c>
    </row>
    <row r="140" spans="1:22" x14ac:dyDescent="0.2">
      <c r="A140" s="11">
        <v>40433</v>
      </c>
      <c r="B140">
        <v>15.33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2.66</v>
      </c>
      <c r="P140">
        <v>0</v>
      </c>
      <c r="Q140">
        <v>0</v>
      </c>
      <c r="R140">
        <v>0</v>
      </c>
      <c r="S140">
        <v>0</v>
      </c>
      <c r="T140" s="62">
        <f t="shared" si="7"/>
        <v>17.990000000000002</v>
      </c>
      <c r="U140" s="4"/>
      <c r="V140" s="62">
        <f t="shared" si="6"/>
        <v>17.990000000000002</v>
      </c>
    </row>
    <row r="141" spans="1:22" x14ac:dyDescent="0.2">
      <c r="A141" s="11">
        <v>40434</v>
      </c>
      <c r="B141">
        <v>15.33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2.66</v>
      </c>
      <c r="P141">
        <v>0</v>
      </c>
      <c r="Q141">
        <v>0</v>
      </c>
      <c r="R141">
        <v>0</v>
      </c>
      <c r="S141">
        <v>0</v>
      </c>
      <c r="T141" s="62">
        <f t="shared" si="7"/>
        <v>17.990000000000002</v>
      </c>
      <c r="U141" s="4"/>
      <c r="V141" s="62">
        <f t="shared" ref="V141:V147" si="8">SUM(T141+U141)</f>
        <v>17.990000000000002</v>
      </c>
    </row>
    <row r="142" spans="1:22" x14ac:dyDescent="0.2">
      <c r="A142" s="11">
        <v>40435</v>
      </c>
      <c r="B142">
        <v>13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6</v>
      </c>
      <c r="P142">
        <v>0</v>
      </c>
      <c r="Q142">
        <v>0</v>
      </c>
      <c r="R142">
        <v>0</v>
      </c>
      <c r="S142">
        <v>0</v>
      </c>
      <c r="T142" s="62">
        <f t="shared" si="7"/>
        <v>19</v>
      </c>
      <c r="U142" s="4">
        <v>1</v>
      </c>
      <c r="V142" s="62">
        <f t="shared" si="8"/>
        <v>20</v>
      </c>
    </row>
    <row r="143" spans="1:22" x14ac:dyDescent="0.2">
      <c r="A143" s="11">
        <v>40436</v>
      </c>
      <c r="B143">
        <v>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</v>
      </c>
      <c r="P143">
        <v>0</v>
      </c>
      <c r="Q143">
        <v>0</v>
      </c>
      <c r="R143">
        <v>0</v>
      </c>
      <c r="S143">
        <v>0</v>
      </c>
      <c r="T143" s="62">
        <f t="shared" si="7"/>
        <v>10</v>
      </c>
      <c r="U143" s="4">
        <v>1</v>
      </c>
      <c r="V143" s="62">
        <f t="shared" si="8"/>
        <v>11</v>
      </c>
    </row>
    <row r="144" spans="1:22" x14ac:dyDescent="0.2">
      <c r="A144" s="11">
        <v>40437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62">
        <f t="shared" si="7"/>
        <v>0</v>
      </c>
      <c r="U144" s="4">
        <v>0</v>
      </c>
      <c r="V144" s="62">
        <f t="shared" si="8"/>
        <v>0</v>
      </c>
    </row>
    <row r="145" spans="1:22" x14ac:dyDescent="0.2">
      <c r="A145" s="11">
        <v>40438</v>
      </c>
      <c r="B145"/>
      <c r="I145" s="4"/>
      <c r="J145" s="4"/>
      <c r="K145" s="4"/>
      <c r="L145" s="4"/>
      <c r="M145" s="4"/>
      <c r="N145" s="4"/>
      <c r="O145" s="4"/>
      <c r="P145" s="4"/>
      <c r="Q145" s="12"/>
      <c r="R145" s="4"/>
      <c r="S145" s="12"/>
      <c r="T145" s="62">
        <f t="shared" si="7"/>
        <v>0</v>
      </c>
      <c r="U145" s="4"/>
      <c r="V145" s="62">
        <f t="shared" si="8"/>
        <v>0</v>
      </c>
    </row>
    <row r="146" spans="1:22" x14ac:dyDescent="0.2">
      <c r="A146" s="11">
        <v>40439</v>
      </c>
      <c r="B146"/>
      <c r="I146" s="4"/>
      <c r="J146" s="4"/>
      <c r="K146" s="4"/>
      <c r="L146" s="4"/>
      <c r="M146" s="4"/>
      <c r="N146" s="4"/>
      <c r="O146" s="4"/>
      <c r="P146" s="4"/>
      <c r="Q146" s="12"/>
      <c r="R146" s="4"/>
      <c r="S146" s="12"/>
      <c r="T146" s="62">
        <f t="shared" si="7"/>
        <v>0</v>
      </c>
      <c r="U146" s="4"/>
      <c r="V146" s="62">
        <f t="shared" si="8"/>
        <v>0</v>
      </c>
    </row>
    <row r="147" spans="1:22" x14ac:dyDescent="0.2">
      <c r="A147" s="11">
        <v>40440</v>
      </c>
      <c r="B147"/>
      <c r="I147" s="4"/>
      <c r="J147" s="4"/>
      <c r="K147" s="4"/>
      <c r="L147" s="4"/>
      <c r="M147" s="4"/>
      <c r="N147" s="4"/>
      <c r="O147" s="4"/>
      <c r="P147" s="4"/>
      <c r="Q147" s="12"/>
      <c r="R147" s="4"/>
      <c r="S147" s="12"/>
      <c r="T147" s="62">
        <f t="shared" si="7"/>
        <v>0</v>
      </c>
      <c r="U147" s="4"/>
      <c r="V147" s="62">
        <f t="shared" si="8"/>
        <v>0</v>
      </c>
    </row>
    <row r="148" spans="1:22" x14ac:dyDescent="0.2">
      <c r="A148" s="11">
        <v>40441</v>
      </c>
      <c r="B148"/>
      <c r="I148" s="4"/>
      <c r="J148" s="4"/>
      <c r="K148" s="4"/>
      <c r="L148" s="4"/>
      <c r="M148" s="4"/>
      <c r="N148" s="4"/>
      <c r="O148" s="4"/>
      <c r="P148" s="4"/>
      <c r="Q148" s="12"/>
      <c r="R148" s="4"/>
      <c r="S148" s="12"/>
      <c r="T148" s="62">
        <f t="shared" si="7"/>
        <v>0</v>
      </c>
      <c r="U148" s="4"/>
      <c r="V148" s="62">
        <f t="shared" ref="V148:V153" si="9">SUM(T148+U148)</f>
        <v>0</v>
      </c>
    </row>
    <row r="149" spans="1:22" x14ac:dyDescent="0.2">
      <c r="A149" s="11">
        <v>40442</v>
      </c>
      <c r="B149"/>
      <c r="I149" s="4"/>
      <c r="J149" s="4"/>
      <c r="K149" s="4"/>
      <c r="L149" s="4"/>
      <c r="M149" s="4"/>
      <c r="N149" s="4"/>
      <c r="O149" s="4"/>
      <c r="P149" s="4"/>
      <c r="Q149" s="12"/>
      <c r="R149" s="4"/>
      <c r="S149" s="12"/>
      <c r="T149" s="62">
        <f t="shared" si="7"/>
        <v>0</v>
      </c>
      <c r="U149" s="4"/>
      <c r="V149" s="62">
        <f t="shared" si="9"/>
        <v>0</v>
      </c>
    </row>
    <row r="150" spans="1:22" x14ac:dyDescent="0.2">
      <c r="A150" s="11">
        <v>40443</v>
      </c>
      <c r="B150"/>
      <c r="I150" s="4"/>
      <c r="J150" s="4"/>
      <c r="K150" s="4"/>
      <c r="L150" s="4"/>
      <c r="M150" s="4"/>
      <c r="N150" s="4"/>
      <c r="O150" s="4"/>
      <c r="P150" s="4"/>
      <c r="Q150" s="12"/>
      <c r="R150" s="4"/>
      <c r="S150" s="12"/>
      <c r="T150" s="62">
        <f t="shared" si="7"/>
        <v>0</v>
      </c>
      <c r="U150" s="4"/>
      <c r="V150" s="62">
        <f t="shared" si="9"/>
        <v>0</v>
      </c>
    </row>
    <row r="151" spans="1:22" x14ac:dyDescent="0.2">
      <c r="A151" s="11">
        <v>40444</v>
      </c>
      <c r="B151"/>
      <c r="I151" s="4"/>
      <c r="J151" s="4"/>
      <c r="K151" s="4"/>
      <c r="L151" s="4"/>
      <c r="M151" s="4"/>
      <c r="N151" s="4"/>
      <c r="O151" s="4"/>
      <c r="P151" s="4"/>
      <c r="Q151" s="12"/>
      <c r="R151" s="4"/>
      <c r="S151" s="12"/>
      <c r="T151" s="62">
        <f t="shared" si="7"/>
        <v>0</v>
      </c>
      <c r="U151" s="4"/>
      <c r="V151" s="62">
        <f t="shared" si="9"/>
        <v>0</v>
      </c>
    </row>
    <row r="152" spans="1:22" x14ac:dyDescent="0.2">
      <c r="A152" s="11">
        <v>40445</v>
      </c>
      <c r="B152"/>
      <c r="I152" s="4"/>
      <c r="J152" s="4"/>
      <c r="K152" s="4"/>
      <c r="L152" s="4"/>
      <c r="M152" s="4"/>
      <c r="N152" s="4"/>
      <c r="O152" s="4"/>
      <c r="P152" s="4"/>
      <c r="Q152" s="12"/>
      <c r="R152" s="4"/>
      <c r="S152" s="12"/>
      <c r="T152" s="62">
        <f t="shared" si="7"/>
        <v>0</v>
      </c>
      <c r="U152" s="4"/>
      <c r="V152" s="62">
        <f t="shared" si="9"/>
        <v>0</v>
      </c>
    </row>
    <row r="153" spans="1:22" x14ac:dyDescent="0.2">
      <c r="A153" s="11">
        <v>40446</v>
      </c>
      <c r="B153"/>
      <c r="I153" s="4"/>
      <c r="J153" s="4"/>
      <c r="K153" s="4"/>
      <c r="L153" s="4"/>
      <c r="M153" s="4"/>
      <c r="N153" s="4"/>
      <c r="O153" s="4"/>
      <c r="P153" s="4"/>
      <c r="Q153" s="12"/>
      <c r="R153" s="4"/>
      <c r="S153" s="12"/>
      <c r="T153" s="62">
        <f t="shared" si="7"/>
        <v>0</v>
      </c>
      <c r="U153" s="4"/>
      <c r="V153" s="62">
        <f t="shared" si="9"/>
        <v>0</v>
      </c>
    </row>
    <row r="154" spans="1:22" x14ac:dyDescent="0.2">
      <c r="B154" s="71" t="s">
        <v>41</v>
      </c>
      <c r="C154" s="71"/>
      <c r="D154" s="71"/>
      <c r="E154" s="71"/>
      <c r="F154" s="71"/>
      <c r="G154" s="71"/>
      <c r="H154" s="71"/>
      <c r="I154" s="71" t="s">
        <v>42</v>
      </c>
      <c r="J154" s="71"/>
      <c r="K154" s="71"/>
      <c r="L154" s="71"/>
      <c r="M154" s="71"/>
      <c r="N154" s="71"/>
      <c r="O154" s="71" t="s">
        <v>43</v>
      </c>
      <c r="P154" s="71"/>
      <c r="Q154" s="71"/>
      <c r="R154" s="71" t="s">
        <v>44</v>
      </c>
      <c r="S154" s="71"/>
      <c r="T154" s="69" t="s">
        <v>45</v>
      </c>
      <c r="U154" t="s">
        <v>46</v>
      </c>
    </row>
    <row r="155" spans="1:22" x14ac:dyDescent="0.2">
      <c r="B155" t="s">
        <v>48</v>
      </c>
      <c r="C155" t="s">
        <v>49</v>
      </c>
      <c r="D155" t="s">
        <v>50</v>
      </c>
      <c r="E155" t="s">
        <v>51</v>
      </c>
      <c r="F155" t="s">
        <v>52</v>
      </c>
      <c r="G155" t="s">
        <v>53</v>
      </c>
      <c r="H155" s="1" t="s">
        <v>54</v>
      </c>
      <c r="I155" t="s">
        <v>55</v>
      </c>
      <c r="J155" t="s">
        <v>56</v>
      </c>
      <c r="K155" t="s">
        <v>57</v>
      </c>
      <c r="L155" t="s">
        <v>58</v>
      </c>
      <c r="M155" t="s">
        <v>64</v>
      </c>
      <c r="N155" s="1" t="s">
        <v>54</v>
      </c>
      <c r="O155" t="s">
        <v>60</v>
      </c>
      <c r="P155" t="s">
        <v>61</v>
      </c>
      <c r="Q155" s="1" t="s">
        <v>54</v>
      </c>
      <c r="R155" t="s">
        <v>65</v>
      </c>
      <c r="S155" s="1" t="s">
        <v>63</v>
      </c>
      <c r="T155" s="70"/>
    </row>
    <row r="156" spans="1:22" x14ac:dyDescent="0.2">
      <c r="A156" t="s">
        <v>66</v>
      </c>
      <c r="B156">
        <f>SUM(B10:B134)</f>
        <v>2766.52</v>
      </c>
      <c r="C156">
        <f t="shared" ref="C156:V156" si="10">SUM(C10:C134)</f>
        <v>27.969999999999995</v>
      </c>
      <c r="D156">
        <f t="shared" si="10"/>
        <v>0</v>
      </c>
      <c r="E156">
        <f t="shared" si="10"/>
        <v>7</v>
      </c>
      <c r="F156">
        <f t="shared" si="10"/>
        <v>6.99</v>
      </c>
      <c r="G156">
        <f t="shared" si="10"/>
        <v>4</v>
      </c>
      <c r="H156">
        <f t="shared" si="10"/>
        <v>0</v>
      </c>
      <c r="I156">
        <f t="shared" si="10"/>
        <v>174.69000000000003</v>
      </c>
      <c r="J156">
        <f t="shared" si="10"/>
        <v>9</v>
      </c>
      <c r="K156">
        <f t="shared" si="10"/>
        <v>0</v>
      </c>
      <c r="L156">
        <f t="shared" si="10"/>
        <v>51.209999999999994</v>
      </c>
      <c r="M156">
        <f t="shared" si="10"/>
        <v>34.989999999999995</v>
      </c>
      <c r="N156">
        <f t="shared" si="10"/>
        <v>0</v>
      </c>
      <c r="O156">
        <f t="shared" si="10"/>
        <v>364.45000000000005</v>
      </c>
      <c r="P156">
        <f t="shared" si="10"/>
        <v>0</v>
      </c>
      <c r="Q156">
        <f t="shared" si="10"/>
        <v>0</v>
      </c>
      <c r="R156">
        <f t="shared" si="10"/>
        <v>5.99</v>
      </c>
      <c r="S156">
        <f t="shared" si="10"/>
        <v>0</v>
      </c>
      <c r="T156">
        <f t="shared" si="10"/>
        <v>3630.7100000000005</v>
      </c>
      <c r="U156">
        <f t="shared" si="10"/>
        <v>876.78000000000009</v>
      </c>
      <c r="V156" t="e">
        <f t="shared" si="10"/>
        <v>#VALUE!</v>
      </c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 t="s">
        <v>47</v>
      </c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s="70"/>
    </row>
    <row r="166" spans="2:22" x14ac:dyDescent="0.2">
      <c r="B166"/>
      <c r="H166" s="1"/>
      <c r="I166"/>
      <c r="N166" s="1"/>
      <c r="O166"/>
      <c r="Q166" s="1"/>
      <c r="R166"/>
      <c r="S166" s="1"/>
      <c r="T166"/>
      <c r="V166" t="e">
        <f>SUM(V12:V163)</f>
        <v>#VALUE!</v>
      </c>
    </row>
  </sheetData>
  <mergeCells count="17">
    <mergeCell ref="A1:C1"/>
    <mergeCell ref="A2:C2"/>
    <mergeCell ref="A3:C3"/>
    <mergeCell ref="A4:D4"/>
    <mergeCell ref="A5:C5"/>
    <mergeCell ref="B8:H8"/>
    <mergeCell ref="I8:N8"/>
    <mergeCell ref="O8:Q8"/>
    <mergeCell ref="R8:S8"/>
    <mergeCell ref="V164:V165"/>
    <mergeCell ref="T8:T9"/>
    <mergeCell ref="V8:V9"/>
    <mergeCell ref="B154:H154"/>
    <mergeCell ref="I154:N154"/>
    <mergeCell ref="O154:Q154"/>
    <mergeCell ref="R154:S154"/>
    <mergeCell ref="T154:T155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W166"/>
  <sheetViews>
    <sheetView zoomScale="80" zoomScaleNormal="80" workbookViewId="0">
      <pane xSplit="22" ySplit="8" topLeftCell="W9" activePane="bottomRight" state="frozen"/>
      <selection pane="topRight" activeCell="W1" sqref="W1"/>
      <selection pane="bottomLeft" activeCell="A9" sqref="A9"/>
      <selection pane="bottomRight" activeCell="B8" sqref="B8:S8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3" x14ac:dyDescent="0.2">
      <c r="A1" s="68" t="s">
        <v>93</v>
      </c>
      <c r="B1" s="68"/>
      <c r="C1" s="68"/>
      <c r="H1" s="1"/>
      <c r="I1"/>
      <c r="N1" s="1"/>
      <c r="O1"/>
      <c r="Q1" s="1"/>
      <c r="R1"/>
      <c r="S1" s="1"/>
      <c r="T1"/>
    </row>
    <row r="2" spans="1:23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3" x14ac:dyDescent="0.2">
      <c r="A3" s="73" t="s">
        <v>94</v>
      </c>
      <c r="B3" s="73"/>
      <c r="C3" s="73"/>
      <c r="E3" s="65"/>
      <c r="F3" s="65"/>
      <c r="H3" s="1"/>
      <c r="I3"/>
      <c r="N3" s="1"/>
      <c r="O3"/>
      <c r="Q3" s="1"/>
      <c r="R3"/>
      <c r="S3" s="1"/>
      <c r="T3"/>
    </row>
    <row r="4" spans="1:23" x14ac:dyDescent="0.2">
      <c r="A4" s="73" t="s">
        <v>95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3" x14ac:dyDescent="0.2">
      <c r="A5" s="73" t="s">
        <v>96</v>
      </c>
      <c r="B5" s="73"/>
      <c r="C5" s="73"/>
      <c r="H5" s="1"/>
      <c r="I5"/>
      <c r="N5" s="1"/>
      <c r="O5"/>
      <c r="Q5" s="1"/>
      <c r="R5"/>
      <c r="S5" s="1"/>
      <c r="T5"/>
    </row>
    <row r="6" spans="1:23" x14ac:dyDescent="0.2">
      <c r="B6"/>
      <c r="H6" s="1"/>
      <c r="I6"/>
      <c r="N6" s="1"/>
      <c r="O6"/>
      <c r="Q6" s="1"/>
      <c r="R6"/>
      <c r="S6" s="1"/>
      <c r="T6"/>
    </row>
    <row r="7" spans="1:23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3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97</v>
      </c>
      <c r="S8" s="1" t="s">
        <v>63</v>
      </c>
      <c r="T8" s="70"/>
      <c r="V8" s="70"/>
      <c r="W8" t="s">
        <v>98</v>
      </c>
    </row>
    <row r="9" spans="1:23" x14ac:dyDescent="0.2">
      <c r="A9" s="11">
        <v>40303</v>
      </c>
      <c r="B9"/>
      <c r="H9" s="1"/>
      <c r="I9" s="4"/>
      <c r="J9" s="4"/>
      <c r="K9" s="4"/>
      <c r="N9" s="1"/>
      <c r="O9"/>
      <c r="Q9" s="1"/>
      <c r="R9" s="4"/>
      <c r="S9" s="1"/>
      <c r="T9" s="62">
        <f t="shared" ref="T9:T72" si="0">SUM(B9:S9)</f>
        <v>0</v>
      </c>
      <c r="V9" s="62">
        <f>SUM(T9+U9)</f>
        <v>0</v>
      </c>
      <c r="W9">
        <f>SUM(V9)</f>
        <v>0</v>
      </c>
    </row>
    <row r="10" spans="1:23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SUM(T10+U10)</f>
        <v>0</v>
      </c>
      <c r="W10">
        <f t="shared" ref="W10:W73" si="2">SUM(V10)</f>
        <v>0</v>
      </c>
    </row>
    <row r="11" spans="1:23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V11" s="62">
        <f t="shared" si="1"/>
        <v>0</v>
      </c>
      <c r="W11">
        <f t="shared" si="2"/>
        <v>0</v>
      </c>
    </row>
    <row r="12" spans="1:23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  <c r="W12">
        <f t="shared" si="2"/>
        <v>0</v>
      </c>
    </row>
    <row r="13" spans="1:23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  <c r="W13">
        <f t="shared" si="2"/>
        <v>0</v>
      </c>
    </row>
    <row r="14" spans="1:23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  <c r="W14">
        <f t="shared" si="2"/>
        <v>0</v>
      </c>
    </row>
    <row r="15" spans="1:23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  <c r="W15">
        <f t="shared" si="2"/>
        <v>0</v>
      </c>
    </row>
    <row r="16" spans="1:23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  <c r="W16">
        <f t="shared" si="2"/>
        <v>0</v>
      </c>
    </row>
    <row r="17" spans="1:23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  <c r="W17">
        <f t="shared" si="2"/>
        <v>0</v>
      </c>
    </row>
    <row r="18" spans="1:23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  <c r="W18">
        <f t="shared" si="2"/>
        <v>0</v>
      </c>
    </row>
    <row r="19" spans="1:23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  <c r="W19">
        <f t="shared" si="2"/>
        <v>0</v>
      </c>
    </row>
    <row r="20" spans="1:23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  <c r="W20">
        <f t="shared" si="2"/>
        <v>0</v>
      </c>
    </row>
    <row r="21" spans="1:23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  <c r="W21">
        <f t="shared" si="2"/>
        <v>0</v>
      </c>
    </row>
    <row r="22" spans="1:23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  <c r="W22">
        <f t="shared" si="2"/>
        <v>0</v>
      </c>
    </row>
    <row r="23" spans="1:23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  <c r="W23">
        <f t="shared" si="2"/>
        <v>0</v>
      </c>
    </row>
    <row r="24" spans="1:23" x14ac:dyDescent="0.2">
      <c r="A24" s="11">
        <v>40318</v>
      </c>
      <c r="B24">
        <v>0.8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5.6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6.3999999999999995</v>
      </c>
      <c r="U24">
        <v>0.2</v>
      </c>
      <c r="V24" s="62">
        <f t="shared" si="1"/>
        <v>6.6</v>
      </c>
      <c r="W24">
        <f t="shared" si="2"/>
        <v>6.6</v>
      </c>
    </row>
    <row r="25" spans="1:23" x14ac:dyDescent="0.2">
      <c r="A25" s="11">
        <v>40319</v>
      </c>
      <c r="B25">
        <v>0.8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5.6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6.3999999999999995</v>
      </c>
      <c r="U25" s="4">
        <v>0.2</v>
      </c>
      <c r="V25" s="62">
        <f t="shared" si="1"/>
        <v>6.6</v>
      </c>
      <c r="W25">
        <f t="shared" si="2"/>
        <v>6.6</v>
      </c>
    </row>
    <row r="26" spans="1:23" x14ac:dyDescent="0.2">
      <c r="A26" s="11">
        <v>40320</v>
      </c>
      <c r="B26">
        <v>0.8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5.6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6.3999999999999995</v>
      </c>
      <c r="U26" s="4">
        <v>0.2</v>
      </c>
      <c r="V26" s="62">
        <f t="shared" si="1"/>
        <v>6.6</v>
      </c>
      <c r="W26">
        <f t="shared" si="2"/>
        <v>6.6</v>
      </c>
    </row>
    <row r="27" spans="1:23" x14ac:dyDescent="0.2">
      <c r="A27" s="11">
        <v>40321</v>
      </c>
      <c r="B27">
        <v>0.8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5.6</v>
      </c>
      <c r="P27" s="4">
        <v>0</v>
      </c>
      <c r="Q27" s="1">
        <v>0</v>
      </c>
      <c r="R27" s="4">
        <v>0</v>
      </c>
      <c r="S27" s="1">
        <v>0</v>
      </c>
      <c r="T27" s="62">
        <f t="shared" si="0"/>
        <v>6.3999999999999995</v>
      </c>
      <c r="U27" s="4">
        <v>0.2</v>
      </c>
      <c r="V27" s="62">
        <f t="shared" si="1"/>
        <v>6.6</v>
      </c>
      <c r="W27">
        <f t="shared" si="2"/>
        <v>6.6</v>
      </c>
    </row>
    <row r="28" spans="1:23" x14ac:dyDescent="0.2">
      <c r="A28" s="11">
        <v>40322</v>
      </c>
      <c r="B28">
        <v>0.8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5.6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6.3999999999999995</v>
      </c>
      <c r="U28" s="4">
        <v>0.2</v>
      </c>
      <c r="V28" s="62">
        <f t="shared" si="1"/>
        <v>6.6</v>
      </c>
      <c r="W28">
        <f t="shared" si="2"/>
        <v>6.6</v>
      </c>
    </row>
    <row r="29" spans="1:23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8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8</v>
      </c>
      <c r="U29" s="4">
        <v>4</v>
      </c>
      <c r="V29" s="62">
        <f t="shared" si="1"/>
        <v>12</v>
      </c>
      <c r="W29">
        <f t="shared" si="2"/>
        <v>12</v>
      </c>
    </row>
    <row r="30" spans="1:23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7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7</v>
      </c>
      <c r="U30" s="4">
        <v>0</v>
      </c>
      <c r="V30" s="62">
        <f t="shared" si="1"/>
        <v>7</v>
      </c>
      <c r="W30">
        <f t="shared" si="2"/>
        <v>7</v>
      </c>
    </row>
    <row r="31" spans="1:23" x14ac:dyDescent="0.2">
      <c r="A31" s="11">
        <v>40325</v>
      </c>
      <c r="B31"/>
      <c r="H31" s="1"/>
      <c r="I31" s="4"/>
      <c r="J31" s="4"/>
      <c r="K31" s="4"/>
      <c r="L31" s="4"/>
      <c r="M31" s="4"/>
      <c r="N31" s="1"/>
      <c r="O31" s="4"/>
      <c r="P31" s="4"/>
      <c r="Q31" s="1"/>
      <c r="R31" s="4"/>
      <c r="S31" s="1"/>
      <c r="T31" s="62">
        <f t="shared" si="0"/>
        <v>0</v>
      </c>
      <c r="V31" s="62">
        <f t="shared" si="1"/>
        <v>0</v>
      </c>
      <c r="W31">
        <f t="shared" si="2"/>
        <v>0</v>
      </c>
    </row>
    <row r="32" spans="1:23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0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0</v>
      </c>
      <c r="U32" s="4">
        <v>0</v>
      </c>
      <c r="V32" s="62">
        <f t="shared" si="1"/>
        <v>0</v>
      </c>
      <c r="W32">
        <f t="shared" si="2"/>
        <v>0</v>
      </c>
    </row>
    <row r="33" spans="1:23" x14ac:dyDescent="0.2">
      <c r="A33" s="11">
        <v>40327</v>
      </c>
      <c r="B33" t="s">
        <v>32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s="62">
        <f t="shared" si="0"/>
        <v>0</v>
      </c>
      <c r="U33" t="s">
        <v>32</v>
      </c>
      <c r="V33" s="62" t="e">
        <f t="shared" si="1"/>
        <v>#VALUE!</v>
      </c>
      <c r="W33" t="e">
        <f t="shared" si="2"/>
        <v>#VALUE!</v>
      </c>
    </row>
    <row r="34" spans="1:23" x14ac:dyDescent="0.2">
      <c r="A34" s="11">
        <v>40328</v>
      </c>
      <c r="B34" t="s">
        <v>32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s="62">
        <f t="shared" si="0"/>
        <v>0</v>
      </c>
      <c r="U34" t="s">
        <v>32</v>
      </c>
      <c r="V34" s="62" t="e">
        <f t="shared" si="1"/>
        <v>#VALUE!</v>
      </c>
      <c r="W34" t="e">
        <f t="shared" si="2"/>
        <v>#VALUE!</v>
      </c>
    </row>
    <row r="35" spans="1:23" x14ac:dyDescent="0.2">
      <c r="A35" s="11">
        <v>40329</v>
      </c>
      <c r="B35" t="s">
        <v>32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s="62">
        <f t="shared" si="0"/>
        <v>0</v>
      </c>
      <c r="U35" t="s">
        <v>32</v>
      </c>
      <c r="V35" s="62" t="e">
        <f>SUM(T35+U35)</f>
        <v>#VALUE!</v>
      </c>
      <c r="W35" t="e">
        <f t="shared" si="2"/>
        <v>#VALUE!</v>
      </c>
    </row>
    <row r="36" spans="1:23" x14ac:dyDescent="0.2">
      <c r="A36" s="11">
        <v>40330</v>
      </c>
      <c r="B36" t="s">
        <v>32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s="62">
        <f t="shared" si="0"/>
        <v>0</v>
      </c>
      <c r="U36" t="s">
        <v>32</v>
      </c>
      <c r="V36" s="62" t="e">
        <f>SUM(T36+U36)</f>
        <v>#VALUE!</v>
      </c>
      <c r="W36" t="e">
        <f t="shared" si="2"/>
        <v>#VALUE!</v>
      </c>
    </row>
    <row r="37" spans="1:23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0</v>
      </c>
      <c r="U37" s="4">
        <v>0</v>
      </c>
      <c r="V37" s="62">
        <f t="shared" si="1"/>
        <v>0</v>
      </c>
      <c r="W37">
        <f t="shared" si="2"/>
        <v>0</v>
      </c>
    </row>
    <row r="38" spans="1:23" x14ac:dyDescent="0.2">
      <c r="A38" s="11">
        <v>40332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0</v>
      </c>
      <c r="P38" s="4">
        <v>0</v>
      </c>
      <c r="Q38" s="1">
        <v>0</v>
      </c>
      <c r="R38" s="4">
        <v>0</v>
      </c>
      <c r="S38" s="1">
        <v>0</v>
      </c>
      <c r="T38" s="62">
        <f t="shared" si="0"/>
        <v>2</v>
      </c>
      <c r="U38" s="4">
        <v>2</v>
      </c>
      <c r="V38" s="62">
        <v>0</v>
      </c>
      <c r="W38">
        <f t="shared" si="2"/>
        <v>0</v>
      </c>
    </row>
    <row r="39" spans="1:23" x14ac:dyDescent="0.2">
      <c r="A39" s="11">
        <v>40333</v>
      </c>
      <c r="B39">
        <v>8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8</v>
      </c>
      <c r="U39" s="4">
        <v>0</v>
      </c>
      <c r="V39" s="62">
        <f t="shared" si="1"/>
        <v>8</v>
      </c>
      <c r="W39">
        <f t="shared" si="2"/>
        <v>8</v>
      </c>
    </row>
    <row r="40" spans="1:23" x14ac:dyDescent="0.2">
      <c r="A40" s="11">
        <v>40334</v>
      </c>
      <c r="B40">
        <v>3.67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 s="62">
        <f t="shared" si="0"/>
        <v>5.67</v>
      </c>
      <c r="U40" s="4">
        <v>1.67</v>
      </c>
      <c r="V40" s="62">
        <f t="shared" si="1"/>
        <v>7.34</v>
      </c>
      <c r="W40">
        <f t="shared" si="2"/>
        <v>7.34</v>
      </c>
    </row>
    <row r="41" spans="1:23" x14ac:dyDescent="0.2">
      <c r="A41" s="11">
        <v>40335</v>
      </c>
      <c r="B41">
        <v>3.67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 s="62">
        <f t="shared" si="0"/>
        <v>5.67</v>
      </c>
      <c r="U41" s="4">
        <v>1.67</v>
      </c>
      <c r="V41" s="62">
        <f t="shared" si="1"/>
        <v>7.34</v>
      </c>
      <c r="W41">
        <f t="shared" si="2"/>
        <v>7.34</v>
      </c>
    </row>
    <row r="42" spans="1:23" x14ac:dyDescent="0.2">
      <c r="A42" s="11">
        <v>40336</v>
      </c>
      <c r="B42">
        <v>3.67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 s="62">
        <f t="shared" si="0"/>
        <v>5.67</v>
      </c>
      <c r="U42" s="4">
        <v>1.67</v>
      </c>
      <c r="V42" s="62">
        <f>SUM(T42+U42)</f>
        <v>7.34</v>
      </c>
      <c r="W42">
        <f t="shared" si="2"/>
        <v>7.34</v>
      </c>
    </row>
    <row r="43" spans="1:23" x14ac:dyDescent="0.2">
      <c r="A43" s="11">
        <v>40337</v>
      </c>
      <c r="B43">
        <v>5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7</v>
      </c>
      <c r="P43" s="4">
        <v>0</v>
      </c>
      <c r="Q43" s="1">
        <v>0</v>
      </c>
      <c r="R43" s="4">
        <v>0</v>
      </c>
      <c r="S43" s="1">
        <v>0</v>
      </c>
      <c r="T43" s="62">
        <f t="shared" si="0"/>
        <v>12</v>
      </c>
      <c r="U43" s="4">
        <v>1</v>
      </c>
      <c r="V43" s="62">
        <f>SUM(T43+U43)</f>
        <v>13</v>
      </c>
      <c r="W43">
        <f t="shared" si="2"/>
        <v>13</v>
      </c>
    </row>
    <row r="44" spans="1:23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s="62">
        <f t="shared" si="0"/>
        <v>2</v>
      </c>
      <c r="U44" s="4">
        <v>0</v>
      </c>
      <c r="V44" s="62">
        <f t="shared" si="1"/>
        <v>2</v>
      </c>
      <c r="W44">
        <f t="shared" si="2"/>
        <v>2</v>
      </c>
    </row>
    <row r="45" spans="1:23" x14ac:dyDescent="0.2">
      <c r="A45" s="11">
        <v>40339</v>
      </c>
      <c r="B45" t="s">
        <v>32</v>
      </c>
      <c r="C45" t="s">
        <v>99</v>
      </c>
      <c r="D45" t="s">
        <v>99</v>
      </c>
      <c r="E45" t="s">
        <v>99</v>
      </c>
      <c r="F45" t="s">
        <v>99</v>
      </c>
      <c r="G45" t="s">
        <v>99</v>
      </c>
      <c r="H45" t="s">
        <v>99</v>
      </c>
      <c r="I45" t="s">
        <v>99</v>
      </c>
      <c r="J45" t="s">
        <v>99</v>
      </c>
      <c r="K45" t="s">
        <v>99</v>
      </c>
      <c r="L45" t="s">
        <v>99</v>
      </c>
      <c r="M45" t="s">
        <v>99</v>
      </c>
      <c r="N45" t="s">
        <v>99</v>
      </c>
      <c r="O45" t="s">
        <v>99</v>
      </c>
      <c r="P45" t="s">
        <v>99</v>
      </c>
      <c r="Q45" t="s">
        <v>99</v>
      </c>
      <c r="R45" t="s">
        <v>99</v>
      </c>
      <c r="S45" t="s">
        <v>99</v>
      </c>
      <c r="T45" s="62">
        <f t="shared" si="0"/>
        <v>0</v>
      </c>
      <c r="U45" s="4" t="s">
        <v>32</v>
      </c>
      <c r="V45" s="62" t="e">
        <f t="shared" si="1"/>
        <v>#VALUE!</v>
      </c>
      <c r="W45" t="e">
        <f t="shared" si="2"/>
        <v>#VALUE!</v>
      </c>
    </row>
    <row r="46" spans="1:23" x14ac:dyDescent="0.2">
      <c r="A46" s="11">
        <v>40340</v>
      </c>
      <c r="B46" t="s">
        <v>32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s="62">
        <f t="shared" si="0"/>
        <v>0</v>
      </c>
      <c r="U46" s="4" t="s">
        <v>32</v>
      </c>
      <c r="V46" s="62" t="e">
        <f t="shared" si="1"/>
        <v>#VALUE!</v>
      </c>
      <c r="W46" t="e">
        <f t="shared" si="2"/>
        <v>#VALUE!</v>
      </c>
    </row>
    <row r="47" spans="1:23" x14ac:dyDescent="0.2">
      <c r="A47" s="11">
        <v>40341</v>
      </c>
      <c r="B47" t="s">
        <v>32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s="62">
        <f t="shared" si="0"/>
        <v>0</v>
      </c>
      <c r="U47" s="4" t="s">
        <v>32</v>
      </c>
      <c r="V47" s="62" t="e">
        <f t="shared" si="1"/>
        <v>#VALUE!</v>
      </c>
      <c r="W47" t="e">
        <f t="shared" si="2"/>
        <v>#VALUE!</v>
      </c>
    </row>
    <row r="48" spans="1:23" x14ac:dyDescent="0.2">
      <c r="A48" s="11">
        <v>40342</v>
      </c>
      <c r="B48" t="s">
        <v>32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s="62">
        <f t="shared" si="0"/>
        <v>0</v>
      </c>
      <c r="U48" s="4" t="s">
        <v>32</v>
      </c>
      <c r="V48" s="62" t="e">
        <f t="shared" si="1"/>
        <v>#VALUE!</v>
      </c>
      <c r="W48" t="e">
        <f t="shared" si="2"/>
        <v>#VALUE!</v>
      </c>
    </row>
    <row r="49" spans="1:23" x14ac:dyDescent="0.2">
      <c r="A49" s="11">
        <v>40343</v>
      </c>
      <c r="B49" t="s">
        <v>32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s="62">
        <f t="shared" si="0"/>
        <v>0</v>
      </c>
      <c r="U49" s="4" t="s">
        <v>32</v>
      </c>
      <c r="V49" s="62" t="e">
        <f t="shared" si="1"/>
        <v>#VALUE!</v>
      </c>
      <c r="W49" t="e">
        <f t="shared" si="2"/>
        <v>#VALUE!</v>
      </c>
    </row>
    <row r="50" spans="1:23" x14ac:dyDescent="0.2">
      <c r="A50" s="11">
        <v>40344</v>
      </c>
      <c r="B50" t="s">
        <v>32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</row>
    <row r="51" spans="1:23" x14ac:dyDescent="0.2">
      <c r="A51" s="11">
        <v>40345</v>
      </c>
      <c r="B51" t="s">
        <v>32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</row>
    <row r="52" spans="1:23" x14ac:dyDescent="0.2">
      <c r="A52" s="11">
        <v>40346</v>
      </c>
      <c r="B52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62">
        <f t="shared" si="0"/>
        <v>5</v>
      </c>
      <c r="U52" s="4">
        <v>0</v>
      </c>
      <c r="V52" s="62">
        <f t="shared" si="1"/>
        <v>5</v>
      </c>
      <c r="W52">
        <f t="shared" si="2"/>
        <v>5</v>
      </c>
    </row>
    <row r="53" spans="1:23" x14ac:dyDescent="0.2">
      <c r="A53" s="11">
        <v>40347</v>
      </c>
      <c r="B53" t="s">
        <v>32</v>
      </c>
      <c r="C53" t="s">
        <v>32</v>
      </c>
      <c r="D53" t="s">
        <v>32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</row>
    <row r="54" spans="1:23" x14ac:dyDescent="0.2">
      <c r="A54" s="11">
        <v>40348</v>
      </c>
      <c r="B54">
        <v>9.66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62">
        <f t="shared" si="0"/>
        <v>9.66</v>
      </c>
      <c r="U54" s="4">
        <v>0.33</v>
      </c>
      <c r="V54" s="62">
        <f t="shared" si="1"/>
        <v>9.99</v>
      </c>
      <c r="W54">
        <f t="shared" si="2"/>
        <v>9.99</v>
      </c>
    </row>
    <row r="55" spans="1:23" x14ac:dyDescent="0.2">
      <c r="A55" s="11">
        <v>40349</v>
      </c>
      <c r="B55">
        <v>9.66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62">
        <f t="shared" si="0"/>
        <v>9.66</v>
      </c>
      <c r="U55" s="4">
        <v>0.33</v>
      </c>
      <c r="V55" s="62">
        <f t="shared" si="1"/>
        <v>9.99</v>
      </c>
      <c r="W55">
        <f t="shared" si="2"/>
        <v>9.99</v>
      </c>
    </row>
    <row r="56" spans="1:23" x14ac:dyDescent="0.2">
      <c r="A56" s="11">
        <v>40350</v>
      </c>
      <c r="B56">
        <v>9.66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62">
        <f t="shared" si="0"/>
        <v>9.66</v>
      </c>
      <c r="U56" s="4">
        <v>0.33</v>
      </c>
      <c r="V56" s="62">
        <f t="shared" si="1"/>
        <v>9.99</v>
      </c>
      <c r="W56">
        <f t="shared" si="2"/>
        <v>9.99</v>
      </c>
    </row>
    <row r="57" spans="1:23" x14ac:dyDescent="0.2">
      <c r="A57" s="11">
        <v>40351</v>
      </c>
      <c r="B57" t="s">
        <v>32</v>
      </c>
      <c r="C57" t="s">
        <v>32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s="62">
        <f t="shared" si="0"/>
        <v>0</v>
      </c>
      <c r="U57" s="4" t="s">
        <v>32</v>
      </c>
      <c r="V57" s="62" t="e">
        <f t="shared" si="1"/>
        <v>#VALUE!</v>
      </c>
      <c r="W57" t="e">
        <f t="shared" si="2"/>
        <v>#VALUE!</v>
      </c>
    </row>
    <row r="58" spans="1:23" x14ac:dyDescent="0.2">
      <c r="A58" s="11">
        <v>40352</v>
      </c>
      <c r="B58">
        <v>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52</v>
      </c>
      <c r="U58" s="4">
        <v>2</v>
      </c>
      <c r="V58" s="62">
        <f t="shared" si="1"/>
        <v>54</v>
      </c>
      <c r="W58">
        <f t="shared" si="2"/>
        <v>54</v>
      </c>
    </row>
    <row r="59" spans="1:23" x14ac:dyDescent="0.2">
      <c r="A59" s="11">
        <v>40353</v>
      </c>
      <c r="B59">
        <v>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8</v>
      </c>
      <c r="U59" s="4">
        <v>0</v>
      </c>
      <c r="V59" s="62">
        <f t="shared" si="1"/>
        <v>8</v>
      </c>
      <c r="W59">
        <f t="shared" si="2"/>
        <v>8</v>
      </c>
    </row>
    <row r="60" spans="1:23" x14ac:dyDescent="0.2">
      <c r="A60" s="11">
        <v>40354</v>
      </c>
      <c r="B60" t="s">
        <v>32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</row>
    <row r="61" spans="1:23" x14ac:dyDescent="0.2">
      <c r="A61" s="11">
        <v>40355</v>
      </c>
      <c r="B61">
        <v>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8</v>
      </c>
      <c r="U61" s="4">
        <v>0.66</v>
      </c>
      <c r="V61" s="62">
        <f t="shared" si="1"/>
        <v>8.66</v>
      </c>
      <c r="W61">
        <f t="shared" si="2"/>
        <v>8.66</v>
      </c>
    </row>
    <row r="62" spans="1:23" x14ac:dyDescent="0.2">
      <c r="A62" s="11">
        <v>40356</v>
      </c>
      <c r="B62">
        <v>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8</v>
      </c>
      <c r="U62" s="4">
        <v>0.66</v>
      </c>
      <c r="V62" s="62">
        <f t="shared" si="1"/>
        <v>8.66</v>
      </c>
      <c r="W62">
        <f t="shared" si="2"/>
        <v>8.66</v>
      </c>
    </row>
    <row r="63" spans="1:23" x14ac:dyDescent="0.2">
      <c r="A63" s="11">
        <v>40357</v>
      </c>
      <c r="B63">
        <v>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8</v>
      </c>
      <c r="U63" s="4">
        <v>0.66</v>
      </c>
      <c r="V63" s="62">
        <f t="shared" si="1"/>
        <v>8.66</v>
      </c>
      <c r="W63">
        <f t="shared" si="2"/>
        <v>8.66</v>
      </c>
    </row>
    <row r="64" spans="1:23" x14ac:dyDescent="0.2">
      <c r="A64" s="11">
        <v>40358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6</v>
      </c>
      <c r="U64" s="4">
        <v>0</v>
      </c>
      <c r="V64" s="62">
        <f t="shared" si="1"/>
        <v>6</v>
      </c>
      <c r="W64">
        <f t="shared" si="2"/>
        <v>6</v>
      </c>
    </row>
    <row r="65" spans="1:23" x14ac:dyDescent="0.2">
      <c r="A65" s="11">
        <v>40359</v>
      </c>
      <c r="B65">
        <v>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62">
        <f t="shared" si="0"/>
        <v>21</v>
      </c>
      <c r="U65" s="4">
        <v>2</v>
      </c>
      <c r="V65" s="62">
        <f t="shared" si="1"/>
        <v>23</v>
      </c>
      <c r="W65">
        <f t="shared" si="2"/>
        <v>23</v>
      </c>
    </row>
    <row r="66" spans="1:23" x14ac:dyDescent="0.2">
      <c r="A66" s="11">
        <v>40360</v>
      </c>
      <c r="B66">
        <v>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62">
        <f t="shared" si="0"/>
        <v>15</v>
      </c>
      <c r="U66" s="4">
        <v>2</v>
      </c>
      <c r="V66" s="62">
        <f t="shared" si="1"/>
        <v>17</v>
      </c>
      <c r="W66">
        <f t="shared" si="2"/>
        <v>17</v>
      </c>
    </row>
    <row r="67" spans="1:23" x14ac:dyDescent="0.2">
      <c r="A67" s="11">
        <v>40361</v>
      </c>
      <c r="B67">
        <v>24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 s="62">
        <f t="shared" si="0"/>
        <v>27</v>
      </c>
      <c r="U67" s="4">
        <v>7</v>
      </c>
      <c r="V67" s="62">
        <f t="shared" si="1"/>
        <v>34</v>
      </c>
      <c r="W67">
        <f t="shared" si="2"/>
        <v>34</v>
      </c>
    </row>
    <row r="68" spans="1:23" x14ac:dyDescent="0.2">
      <c r="A68" s="11">
        <v>40362</v>
      </c>
      <c r="B68">
        <v>19.25</v>
      </c>
      <c r="C68">
        <v>0.5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0.25</v>
      </c>
      <c r="K68">
        <v>0</v>
      </c>
      <c r="L68">
        <v>0.5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s="62">
        <f t="shared" si="0"/>
        <v>22</v>
      </c>
      <c r="U68" s="4">
        <v>1.25</v>
      </c>
      <c r="V68" s="62">
        <f t="shared" si="1"/>
        <v>23.25</v>
      </c>
      <c r="W68">
        <f t="shared" si="2"/>
        <v>23.25</v>
      </c>
    </row>
    <row r="69" spans="1:23" x14ac:dyDescent="0.2">
      <c r="A69" s="11">
        <v>40363</v>
      </c>
      <c r="B69">
        <v>19.25</v>
      </c>
      <c r="C69">
        <v>0.5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0.25</v>
      </c>
      <c r="K69">
        <v>0</v>
      </c>
      <c r="L69">
        <v>0.5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 s="62">
        <f t="shared" si="0"/>
        <v>22</v>
      </c>
      <c r="U69" s="4">
        <v>1.25</v>
      </c>
      <c r="V69" s="62">
        <f t="shared" si="1"/>
        <v>23.25</v>
      </c>
      <c r="W69">
        <f t="shared" si="2"/>
        <v>23.25</v>
      </c>
    </row>
    <row r="70" spans="1:23" x14ac:dyDescent="0.2">
      <c r="A70" s="11">
        <v>40364</v>
      </c>
      <c r="B70">
        <v>19.25</v>
      </c>
      <c r="C70">
        <v>0.5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0.25</v>
      </c>
      <c r="K70">
        <v>0</v>
      </c>
      <c r="L70">
        <v>0.5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 s="62">
        <f t="shared" si="0"/>
        <v>22</v>
      </c>
      <c r="U70" s="4">
        <v>1.25</v>
      </c>
      <c r="V70" s="62">
        <f t="shared" si="1"/>
        <v>23.25</v>
      </c>
      <c r="W70">
        <f t="shared" si="2"/>
        <v>23.25</v>
      </c>
    </row>
    <row r="71" spans="1:23" x14ac:dyDescent="0.2">
      <c r="A71" s="11">
        <v>40365</v>
      </c>
      <c r="B71">
        <v>19.25</v>
      </c>
      <c r="C71">
        <v>0.5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0.25</v>
      </c>
      <c r="K71">
        <v>0</v>
      </c>
      <c r="L71">
        <v>0.5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 s="62">
        <f t="shared" si="0"/>
        <v>22</v>
      </c>
      <c r="U71" s="4">
        <v>1.25</v>
      </c>
      <c r="V71" s="62">
        <f t="shared" si="1"/>
        <v>23.25</v>
      </c>
      <c r="W71">
        <f t="shared" si="2"/>
        <v>23.25</v>
      </c>
    </row>
    <row r="72" spans="1:23" x14ac:dyDescent="0.2">
      <c r="A72" s="11">
        <v>40366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62">
        <f t="shared" si="0"/>
        <v>1</v>
      </c>
      <c r="U72" s="4">
        <v>0</v>
      </c>
      <c r="V72" s="62">
        <f t="shared" si="1"/>
        <v>1</v>
      </c>
      <c r="W72">
        <f t="shared" si="2"/>
        <v>1</v>
      </c>
    </row>
    <row r="73" spans="1:23" x14ac:dyDescent="0.2">
      <c r="A73" s="11">
        <v>40367</v>
      </c>
      <c r="B73">
        <v>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ref="T73:T136" si="3">SUM(B73:S73)</f>
        <v>6</v>
      </c>
      <c r="U73" s="4">
        <v>0</v>
      </c>
      <c r="V73" s="62">
        <f t="shared" si="1"/>
        <v>6</v>
      </c>
      <c r="W73">
        <f t="shared" si="2"/>
        <v>6</v>
      </c>
    </row>
    <row r="74" spans="1:23" x14ac:dyDescent="0.2">
      <c r="A74" s="11">
        <v>40368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3"/>
        <v>3</v>
      </c>
      <c r="U74" s="4">
        <v>2</v>
      </c>
      <c r="V74" s="62">
        <f t="shared" ref="V74:V132" si="4">SUM(T74+U74)</f>
        <v>5</v>
      </c>
      <c r="W74">
        <f t="shared" ref="W74:W152" si="5">SUM(V74)</f>
        <v>5</v>
      </c>
    </row>
    <row r="75" spans="1:23" x14ac:dyDescent="0.2">
      <c r="A75" s="11">
        <v>40369</v>
      </c>
      <c r="B75">
        <v>4.67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62">
        <f t="shared" si="3"/>
        <v>4.67</v>
      </c>
      <c r="U75" s="4">
        <v>1.33</v>
      </c>
      <c r="V75" s="62">
        <f t="shared" si="4"/>
        <v>6</v>
      </c>
      <c r="W75">
        <f t="shared" si="5"/>
        <v>6</v>
      </c>
    </row>
    <row r="76" spans="1:23" x14ac:dyDescent="0.2">
      <c r="A76" s="11">
        <v>40370</v>
      </c>
      <c r="B76">
        <v>4.67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62">
        <f t="shared" si="3"/>
        <v>4.67</v>
      </c>
      <c r="U76" s="4">
        <v>1.33</v>
      </c>
      <c r="V76" s="62">
        <f t="shared" si="4"/>
        <v>6</v>
      </c>
      <c r="W76">
        <f t="shared" si="5"/>
        <v>6</v>
      </c>
    </row>
    <row r="77" spans="1:23" x14ac:dyDescent="0.2">
      <c r="A77" s="11">
        <v>40371</v>
      </c>
      <c r="B77">
        <v>4.67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62">
        <f t="shared" si="3"/>
        <v>4.67</v>
      </c>
      <c r="U77" s="4">
        <v>1.33</v>
      </c>
      <c r="V77" s="62">
        <f>SUM(T77+U77)</f>
        <v>6</v>
      </c>
      <c r="W77">
        <f t="shared" si="5"/>
        <v>6</v>
      </c>
    </row>
    <row r="78" spans="1:23" x14ac:dyDescent="0.2">
      <c r="A78" s="11">
        <v>40372</v>
      </c>
      <c r="B78">
        <v>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s="62">
        <f t="shared" si="3"/>
        <v>11</v>
      </c>
      <c r="U78" s="4">
        <v>1</v>
      </c>
      <c r="V78" s="62">
        <f>SUM(T78+U78)</f>
        <v>12</v>
      </c>
      <c r="W78">
        <f t="shared" si="5"/>
        <v>12</v>
      </c>
    </row>
    <row r="79" spans="1:23" x14ac:dyDescent="0.2">
      <c r="A79" s="11">
        <v>40373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0</v>
      </c>
      <c r="L79">
        <v>0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3"/>
        <v>7</v>
      </c>
      <c r="U79" s="4">
        <v>0</v>
      </c>
      <c r="V79" s="62">
        <f t="shared" si="4"/>
        <v>7</v>
      </c>
      <c r="W79">
        <f t="shared" si="5"/>
        <v>7</v>
      </c>
    </row>
    <row r="80" spans="1:23" x14ac:dyDescent="0.2">
      <c r="A80" s="11">
        <v>40374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3"/>
        <v>2</v>
      </c>
      <c r="U80" s="4">
        <v>1</v>
      </c>
      <c r="V80" s="62">
        <f t="shared" si="4"/>
        <v>3</v>
      </c>
      <c r="W80">
        <f t="shared" si="5"/>
        <v>3</v>
      </c>
    </row>
    <row r="81" spans="1:23" x14ac:dyDescent="0.2">
      <c r="A81" s="11">
        <v>40375</v>
      </c>
      <c r="B81">
        <v>12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1">
        <v>0</v>
      </c>
      <c r="T81" s="62">
        <f t="shared" si="3"/>
        <v>12</v>
      </c>
      <c r="U81" s="4">
        <v>12</v>
      </c>
      <c r="V81" s="62">
        <f t="shared" si="4"/>
        <v>24</v>
      </c>
      <c r="W81">
        <f t="shared" si="5"/>
        <v>24</v>
      </c>
    </row>
    <row r="82" spans="1:23" x14ac:dyDescent="0.2">
      <c r="A82" s="11">
        <v>40376</v>
      </c>
      <c r="B82">
        <v>7.33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0.33</v>
      </c>
      <c r="K82">
        <v>0</v>
      </c>
      <c r="L82">
        <v>0</v>
      </c>
      <c r="M82">
        <v>0.33</v>
      </c>
      <c r="N82">
        <v>0</v>
      </c>
      <c r="O82">
        <v>0</v>
      </c>
      <c r="P82">
        <v>0</v>
      </c>
      <c r="Q82">
        <v>0</v>
      </c>
      <c r="R82">
        <v>0.33</v>
      </c>
      <c r="S82">
        <v>0</v>
      </c>
      <c r="T82" s="62">
        <f t="shared" si="3"/>
        <v>8.32</v>
      </c>
      <c r="U82" s="4">
        <v>1.33</v>
      </c>
      <c r="V82" s="62">
        <f t="shared" si="4"/>
        <v>9.65</v>
      </c>
      <c r="W82">
        <f t="shared" si="5"/>
        <v>9.65</v>
      </c>
    </row>
    <row r="83" spans="1:23" x14ac:dyDescent="0.2">
      <c r="A83" s="11">
        <v>40377</v>
      </c>
      <c r="B83">
        <v>7.33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0.33</v>
      </c>
      <c r="K83">
        <v>0</v>
      </c>
      <c r="L83">
        <v>0</v>
      </c>
      <c r="M83">
        <v>0.33</v>
      </c>
      <c r="N83">
        <v>0</v>
      </c>
      <c r="O83">
        <v>0</v>
      </c>
      <c r="P83">
        <v>0</v>
      </c>
      <c r="Q83">
        <v>0</v>
      </c>
      <c r="R83">
        <v>0.33</v>
      </c>
      <c r="S83">
        <v>0</v>
      </c>
      <c r="T83" s="62">
        <f t="shared" si="3"/>
        <v>8.32</v>
      </c>
      <c r="U83" s="4">
        <v>1.33</v>
      </c>
      <c r="V83" s="62">
        <f t="shared" si="4"/>
        <v>9.65</v>
      </c>
      <c r="W83">
        <f t="shared" si="5"/>
        <v>9.65</v>
      </c>
    </row>
    <row r="84" spans="1:23" x14ac:dyDescent="0.2">
      <c r="A84" s="11">
        <v>40378</v>
      </c>
      <c r="B84">
        <v>7.33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0.33</v>
      </c>
      <c r="K84">
        <v>0</v>
      </c>
      <c r="L84">
        <v>0</v>
      </c>
      <c r="M84">
        <v>0.33</v>
      </c>
      <c r="N84">
        <v>0</v>
      </c>
      <c r="O84">
        <v>0</v>
      </c>
      <c r="P84">
        <v>0</v>
      </c>
      <c r="Q84">
        <v>0</v>
      </c>
      <c r="R84">
        <v>0.33</v>
      </c>
      <c r="S84">
        <v>0</v>
      </c>
      <c r="T84" s="62">
        <f t="shared" si="3"/>
        <v>8.32</v>
      </c>
      <c r="U84" s="4">
        <v>1.33</v>
      </c>
      <c r="V84" s="62">
        <f>SUM(T84+U84)</f>
        <v>9.65</v>
      </c>
      <c r="W84">
        <f t="shared" si="5"/>
        <v>9.65</v>
      </c>
    </row>
    <row r="85" spans="1:23" x14ac:dyDescent="0.2">
      <c r="A85" s="11">
        <v>40379</v>
      </c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62">
        <f t="shared" si="3"/>
        <v>9</v>
      </c>
      <c r="U85" s="4">
        <v>0</v>
      </c>
      <c r="V85" s="62">
        <f>SUM(T85+U85)</f>
        <v>9</v>
      </c>
      <c r="W85">
        <f t="shared" si="5"/>
        <v>9</v>
      </c>
    </row>
    <row r="86" spans="1:23" x14ac:dyDescent="0.2">
      <c r="A86" s="11">
        <v>40380</v>
      </c>
      <c r="B86">
        <v>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ref="T86" si="6">SUM(B86:S86)</f>
        <v>7</v>
      </c>
      <c r="U86" s="4">
        <v>1</v>
      </c>
      <c r="V86" s="62">
        <f t="shared" ref="V86" si="7">SUM(T86+U86)</f>
        <v>8</v>
      </c>
      <c r="W86">
        <f t="shared" si="5"/>
        <v>8</v>
      </c>
    </row>
    <row r="87" spans="1:23" x14ac:dyDescent="0.2">
      <c r="A87" s="11">
        <v>40381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3"/>
        <v>6</v>
      </c>
      <c r="U87" s="4">
        <v>0</v>
      </c>
      <c r="V87" s="62">
        <f t="shared" si="4"/>
        <v>6</v>
      </c>
      <c r="W87">
        <f t="shared" si="5"/>
        <v>6</v>
      </c>
    </row>
    <row r="88" spans="1:23" x14ac:dyDescent="0.2">
      <c r="A88" s="11">
        <v>40382</v>
      </c>
      <c r="B88" t="s">
        <v>32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>
        <f t="shared" si="5"/>
        <v>0</v>
      </c>
    </row>
    <row r="89" spans="1:23" x14ac:dyDescent="0.2">
      <c r="A89" s="11">
        <v>40383</v>
      </c>
      <c r="B89">
        <v>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0.33</v>
      </c>
      <c r="J89">
        <v>0</v>
      </c>
      <c r="K89">
        <v>0</v>
      </c>
      <c r="L89">
        <v>0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62">
        <f t="shared" si="3"/>
        <v>6.66</v>
      </c>
      <c r="U89" s="4">
        <v>1.66</v>
      </c>
      <c r="V89" s="62">
        <f t="shared" si="4"/>
        <v>8.32</v>
      </c>
      <c r="W89">
        <f t="shared" si="5"/>
        <v>8.32</v>
      </c>
    </row>
    <row r="90" spans="1:23" x14ac:dyDescent="0.2">
      <c r="A90" s="11">
        <v>40384</v>
      </c>
      <c r="B90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0.33</v>
      </c>
      <c r="J90">
        <v>0</v>
      </c>
      <c r="K90">
        <v>0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si="3"/>
        <v>6.66</v>
      </c>
      <c r="U90" s="4">
        <v>1.66</v>
      </c>
      <c r="V90" s="62">
        <f t="shared" si="4"/>
        <v>8.32</v>
      </c>
      <c r="W90">
        <f t="shared" si="5"/>
        <v>8.32</v>
      </c>
    </row>
    <row r="91" spans="1:23" x14ac:dyDescent="0.2">
      <c r="A91" s="11">
        <v>40385</v>
      </c>
      <c r="B91">
        <v>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0.33</v>
      </c>
      <c r="J91">
        <v>0</v>
      </c>
      <c r="K91">
        <v>0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 t="shared" si="3"/>
        <v>6.66</v>
      </c>
      <c r="U91" s="4">
        <v>1.66</v>
      </c>
      <c r="V91" s="62">
        <f>SUM(T91+U91)</f>
        <v>8.32</v>
      </c>
      <c r="W91">
        <f t="shared" si="5"/>
        <v>8.32</v>
      </c>
    </row>
    <row r="92" spans="1:23" x14ac:dyDescent="0.2">
      <c r="A92" s="11">
        <v>40386</v>
      </c>
      <c r="B92">
        <v>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 t="shared" si="3"/>
        <v>12</v>
      </c>
      <c r="U92" s="4">
        <v>3</v>
      </c>
      <c r="V92" s="62">
        <f>SUM(T92+U92)</f>
        <v>15</v>
      </c>
      <c r="W92">
        <f t="shared" si="5"/>
        <v>15</v>
      </c>
    </row>
    <row r="93" spans="1:23" x14ac:dyDescent="0.2">
      <c r="A93" s="11">
        <v>40387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 s="1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1">
        <v>0</v>
      </c>
      <c r="O93" s="4">
        <v>0</v>
      </c>
      <c r="P93" s="4">
        <v>0</v>
      </c>
      <c r="Q93" s="1">
        <v>0</v>
      </c>
      <c r="R93" s="4">
        <v>0</v>
      </c>
      <c r="S93" s="1">
        <v>0</v>
      </c>
      <c r="T93" s="62">
        <f t="shared" si="3"/>
        <v>2</v>
      </c>
      <c r="U93" s="4">
        <v>0</v>
      </c>
      <c r="V93" s="62">
        <f t="shared" si="4"/>
        <v>2</v>
      </c>
      <c r="W93">
        <f t="shared" si="5"/>
        <v>2</v>
      </c>
    </row>
    <row r="94" spans="1:23" x14ac:dyDescent="0.2">
      <c r="A94" s="11">
        <v>40388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 s="1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1">
        <v>0</v>
      </c>
      <c r="O94" s="4">
        <v>0</v>
      </c>
      <c r="P94" s="4">
        <v>0</v>
      </c>
      <c r="Q94" s="1">
        <v>0</v>
      </c>
      <c r="R94" s="4">
        <v>0</v>
      </c>
      <c r="S94" s="1">
        <v>0</v>
      </c>
      <c r="T94" s="62">
        <f t="shared" si="3"/>
        <v>4</v>
      </c>
      <c r="U94" s="4">
        <v>0</v>
      </c>
      <c r="V94" s="62">
        <f t="shared" si="4"/>
        <v>4</v>
      </c>
      <c r="W94">
        <f t="shared" si="5"/>
        <v>4</v>
      </c>
    </row>
    <row r="95" spans="1:23" x14ac:dyDescent="0.2">
      <c r="A95" s="11">
        <v>40389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3"/>
        <v>4</v>
      </c>
      <c r="U95" s="4">
        <v>0</v>
      </c>
      <c r="V95" s="62">
        <f t="shared" si="4"/>
        <v>4</v>
      </c>
      <c r="W95">
        <f t="shared" si="5"/>
        <v>4</v>
      </c>
    </row>
    <row r="96" spans="1:23" x14ac:dyDescent="0.2">
      <c r="A96" s="11">
        <v>40390</v>
      </c>
      <c r="B96">
        <v>3.66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3"/>
        <v>4.32</v>
      </c>
      <c r="U96" s="4">
        <v>0</v>
      </c>
      <c r="V96" s="62">
        <f t="shared" si="4"/>
        <v>4.32</v>
      </c>
      <c r="W96">
        <f t="shared" si="5"/>
        <v>4.32</v>
      </c>
    </row>
    <row r="97" spans="1:23" x14ac:dyDescent="0.2">
      <c r="A97" s="11">
        <v>40391</v>
      </c>
      <c r="B97">
        <v>3.66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0.66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3"/>
        <v>4.32</v>
      </c>
      <c r="U97" s="4">
        <v>0</v>
      </c>
      <c r="V97" s="62">
        <f t="shared" si="4"/>
        <v>4.32</v>
      </c>
      <c r="W97">
        <f t="shared" si="5"/>
        <v>4.32</v>
      </c>
    </row>
    <row r="98" spans="1:23" x14ac:dyDescent="0.2">
      <c r="A98" s="11">
        <v>40392</v>
      </c>
      <c r="B98">
        <v>3.66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0.66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3"/>
        <v>4.32</v>
      </c>
      <c r="U98" s="4">
        <v>0</v>
      </c>
      <c r="V98" s="62">
        <f t="shared" si="4"/>
        <v>4.32</v>
      </c>
      <c r="W98">
        <f t="shared" si="5"/>
        <v>4.32</v>
      </c>
    </row>
    <row r="99" spans="1:23" x14ac:dyDescent="0.2">
      <c r="A99" s="11">
        <v>40393</v>
      </c>
      <c r="B99">
        <v>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62">
        <f t="shared" si="3"/>
        <v>6</v>
      </c>
      <c r="U99" s="4">
        <v>1</v>
      </c>
      <c r="V99" s="62">
        <f t="shared" si="4"/>
        <v>7</v>
      </c>
      <c r="W99">
        <f t="shared" si="5"/>
        <v>7</v>
      </c>
    </row>
    <row r="100" spans="1:23" x14ac:dyDescent="0.2">
      <c r="A100" s="11">
        <v>40394</v>
      </c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1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3"/>
        <v>7</v>
      </c>
      <c r="U100" s="4">
        <v>0</v>
      </c>
      <c r="V100" s="62">
        <f t="shared" si="4"/>
        <v>7</v>
      </c>
      <c r="W100">
        <f t="shared" si="5"/>
        <v>7</v>
      </c>
    </row>
    <row r="101" spans="1:23" x14ac:dyDescent="0.2">
      <c r="A101" s="11">
        <v>40395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1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0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3"/>
        <v>2</v>
      </c>
      <c r="U101" s="4">
        <v>0</v>
      </c>
      <c r="V101" s="62">
        <f t="shared" si="4"/>
        <v>2</v>
      </c>
      <c r="W101">
        <f t="shared" si="5"/>
        <v>2</v>
      </c>
    </row>
    <row r="102" spans="1:23" x14ac:dyDescent="0.2">
      <c r="A102" s="11">
        <v>40396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62">
        <f t="shared" si="3"/>
        <v>2</v>
      </c>
      <c r="U102" s="4">
        <v>1</v>
      </c>
      <c r="V102" s="62">
        <f t="shared" si="4"/>
        <v>3</v>
      </c>
      <c r="W102">
        <f t="shared" si="5"/>
        <v>3</v>
      </c>
    </row>
    <row r="103" spans="1:23" x14ac:dyDescent="0.2">
      <c r="A103" s="11">
        <v>40397</v>
      </c>
      <c r="B103">
        <v>5.33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0.66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3"/>
        <v>5.99</v>
      </c>
      <c r="U103" s="4">
        <v>1.33</v>
      </c>
      <c r="V103" s="62">
        <f t="shared" si="4"/>
        <v>7.32</v>
      </c>
      <c r="W103">
        <f t="shared" si="5"/>
        <v>7.32</v>
      </c>
    </row>
    <row r="104" spans="1:23" x14ac:dyDescent="0.2">
      <c r="A104" s="11">
        <v>40398</v>
      </c>
      <c r="B104">
        <v>5.33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0.66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3"/>
        <v>5.99</v>
      </c>
      <c r="U104" s="4">
        <v>1.33</v>
      </c>
      <c r="V104" s="62">
        <f t="shared" si="4"/>
        <v>7.32</v>
      </c>
      <c r="W104">
        <f t="shared" si="5"/>
        <v>7.32</v>
      </c>
    </row>
    <row r="105" spans="1:23" x14ac:dyDescent="0.2">
      <c r="A105" s="11">
        <v>40399</v>
      </c>
      <c r="B105">
        <v>5.33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0.66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3"/>
        <v>5.99</v>
      </c>
      <c r="U105" s="4">
        <v>1.33</v>
      </c>
      <c r="V105" s="62">
        <f t="shared" si="4"/>
        <v>7.32</v>
      </c>
      <c r="W105">
        <f t="shared" si="5"/>
        <v>7.32</v>
      </c>
    </row>
    <row r="106" spans="1:23" x14ac:dyDescent="0.2">
      <c r="A106" s="11">
        <v>40400</v>
      </c>
      <c r="B106">
        <v>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3"/>
        <v>24</v>
      </c>
      <c r="U106" s="4">
        <v>3</v>
      </c>
      <c r="V106" s="62">
        <f t="shared" si="4"/>
        <v>27</v>
      </c>
      <c r="W106">
        <f t="shared" si="5"/>
        <v>27</v>
      </c>
    </row>
    <row r="107" spans="1:23" x14ac:dyDescent="0.2">
      <c r="A107" s="11">
        <v>40401</v>
      </c>
      <c r="B107">
        <v>34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3"/>
        <v>34</v>
      </c>
      <c r="U107" s="4">
        <v>4</v>
      </c>
      <c r="V107" s="62">
        <f t="shared" si="4"/>
        <v>38</v>
      </c>
      <c r="W107">
        <f t="shared" si="5"/>
        <v>38</v>
      </c>
    </row>
    <row r="108" spans="1:23" x14ac:dyDescent="0.2">
      <c r="A108" s="11">
        <v>40402</v>
      </c>
      <c r="B108">
        <v>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62">
        <f t="shared" si="3"/>
        <v>8</v>
      </c>
      <c r="U108" s="4">
        <v>1</v>
      </c>
      <c r="V108" s="62">
        <f t="shared" si="4"/>
        <v>9</v>
      </c>
      <c r="W108">
        <f t="shared" si="5"/>
        <v>9</v>
      </c>
    </row>
    <row r="109" spans="1:23" x14ac:dyDescent="0.2">
      <c r="A109" s="11">
        <v>40403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 s="62">
        <f t="shared" si="3"/>
        <v>5</v>
      </c>
      <c r="U109" s="4">
        <v>1</v>
      </c>
      <c r="V109" s="62">
        <f t="shared" si="4"/>
        <v>6</v>
      </c>
      <c r="W109">
        <f t="shared" si="5"/>
        <v>6</v>
      </c>
    </row>
    <row r="110" spans="1:23" x14ac:dyDescent="0.2">
      <c r="A110" s="11">
        <v>40404</v>
      </c>
      <c r="B110">
        <v>2.5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0.75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0.25</v>
      </c>
      <c r="P110">
        <v>0</v>
      </c>
      <c r="Q110">
        <v>0</v>
      </c>
      <c r="R110">
        <v>0</v>
      </c>
      <c r="S110">
        <v>0</v>
      </c>
      <c r="T110" s="62">
        <f t="shared" si="3"/>
        <v>3.5</v>
      </c>
      <c r="U110" s="4">
        <v>0.25</v>
      </c>
      <c r="V110" s="62">
        <f t="shared" si="4"/>
        <v>3.75</v>
      </c>
      <c r="W110">
        <f t="shared" si="5"/>
        <v>3.75</v>
      </c>
    </row>
    <row r="111" spans="1:23" x14ac:dyDescent="0.2">
      <c r="A111" s="11">
        <v>40405</v>
      </c>
      <c r="B111">
        <v>2.5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0.25</v>
      </c>
      <c r="P111">
        <v>0</v>
      </c>
      <c r="Q111">
        <v>0</v>
      </c>
      <c r="R111">
        <v>0</v>
      </c>
      <c r="S111">
        <v>0</v>
      </c>
      <c r="T111" s="62">
        <f t="shared" si="3"/>
        <v>3.5</v>
      </c>
      <c r="U111" s="4">
        <v>0.25</v>
      </c>
      <c r="V111" s="62">
        <f t="shared" si="4"/>
        <v>3.75</v>
      </c>
      <c r="W111">
        <f t="shared" si="5"/>
        <v>3.75</v>
      </c>
    </row>
    <row r="112" spans="1:23" x14ac:dyDescent="0.2">
      <c r="A112" s="11">
        <v>40406</v>
      </c>
      <c r="B112">
        <v>2.5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0.75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0.25</v>
      </c>
      <c r="P112">
        <v>0</v>
      </c>
      <c r="Q112">
        <v>0</v>
      </c>
      <c r="R112">
        <v>0</v>
      </c>
      <c r="S112">
        <v>0</v>
      </c>
      <c r="T112" s="62">
        <f t="shared" si="3"/>
        <v>3.5</v>
      </c>
      <c r="U112" s="4">
        <v>0.25</v>
      </c>
      <c r="V112" s="62">
        <f t="shared" si="4"/>
        <v>3.75</v>
      </c>
      <c r="W112">
        <f t="shared" si="5"/>
        <v>3.75</v>
      </c>
    </row>
    <row r="113" spans="1:23" x14ac:dyDescent="0.2">
      <c r="A113" s="11">
        <v>40407</v>
      </c>
      <c r="B113">
        <v>2.5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0.75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0.25</v>
      </c>
      <c r="P113">
        <v>0</v>
      </c>
      <c r="Q113">
        <v>0</v>
      </c>
      <c r="R113">
        <v>0</v>
      </c>
      <c r="S113">
        <v>0</v>
      </c>
      <c r="T113" s="62">
        <f t="shared" si="3"/>
        <v>3.5</v>
      </c>
      <c r="U113" s="4">
        <v>0.25</v>
      </c>
      <c r="V113" s="62">
        <f t="shared" si="4"/>
        <v>3.75</v>
      </c>
      <c r="W113">
        <f t="shared" si="5"/>
        <v>3.75</v>
      </c>
    </row>
    <row r="114" spans="1:23" x14ac:dyDescent="0.2">
      <c r="A114" s="11">
        <v>40408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 s="62">
        <f t="shared" si="3"/>
        <v>8</v>
      </c>
      <c r="U114" s="4">
        <v>1</v>
      </c>
      <c r="V114" s="62">
        <f t="shared" si="4"/>
        <v>9</v>
      </c>
      <c r="W114">
        <f t="shared" si="5"/>
        <v>9</v>
      </c>
    </row>
    <row r="115" spans="1:23" x14ac:dyDescent="0.2">
      <c r="A115" s="11">
        <v>40409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62">
        <f t="shared" si="3"/>
        <v>4</v>
      </c>
      <c r="U115" s="4">
        <v>0</v>
      </c>
      <c r="V115" s="62">
        <f t="shared" si="4"/>
        <v>4</v>
      </c>
      <c r="W115">
        <f t="shared" si="5"/>
        <v>4</v>
      </c>
    </row>
    <row r="116" spans="1:23" x14ac:dyDescent="0.2">
      <c r="A116" s="11">
        <v>40410</v>
      </c>
      <c r="B116">
        <v>8</v>
      </c>
      <c r="C116">
        <v>0</v>
      </c>
      <c r="D116">
        <v>0</v>
      </c>
      <c r="E116">
        <v>0</v>
      </c>
      <c r="F116">
        <v>0</v>
      </c>
      <c r="G116">
        <v>0</v>
      </c>
      <c r="H116" s="1">
        <v>0</v>
      </c>
      <c r="I116" s="4">
        <v>26</v>
      </c>
      <c r="J116" s="4">
        <v>0</v>
      </c>
      <c r="K116" s="4">
        <v>0</v>
      </c>
      <c r="L116" s="4">
        <v>0</v>
      </c>
      <c r="M116" s="4">
        <v>0</v>
      </c>
      <c r="N116" s="1">
        <v>0</v>
      </c>
      <c r="O116" s="4">
        <v>0</v>
      </c>
      <c r="P116" s="4">
        <v>0</v>
      </c>
      <c r="Q116" s="12">
        <v>0</v>
      </c>
      <c r="R116" s="8">
        <v>0</v>
      </c>
      <c r="S116" s="1">
        <v>0</v>
      </c>
      <c r="T116" s="62">
        <f t="shared" si="3"/>
        <v>34</v>
      </c>
      <c r="U116" s="4">
        <v>0</v>
      </c>
      <c r="V116" s="62">
        <f t="shared" si="4"/>
        <v>34</v>
      </c>
      <c r="W116">
        <f t="shared" si="5"/>
        <v>34</v>
      </c>
    </row>
    <row r="117" spans="1:23" x14ac:dyDescent="0.2">
      <c r="A117" s="11">
        <v>40411</v>
      </c>
      <c r="B117">
        <v>12</v>
      </c>
      <c r="C117">
        <v>0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12">
        <v>0</v>
      </c>
      <c r="O117" s="4">
        <v>0.67</v>
      </c>
      <c r="P117" s="4">
        <v>0</v>
      </c>
      <c r="Q117" s="12">
        <v>0</v>
      </c>
      <c r="R117" s="8">
        <v>0</v>
      </c>
      <c r="S117" s="12">
        <v>0</v>
      </c>
      <c r="T117" s="62">
        <f t="shared" si="3"/>
        <v>13.67</v>
      </c>
      <c r="U117" s="4">
        <v>1.33</v>
      </c>
      <c r="V117" s="62">
        <f t="shared" si="4"/>
        <v>15</v>
      </c>
      <c r="W117">
        <f t="shared" si="5"/>
        <v>15</v>
      </c>
    </row>
    <row r="118" spans="1:23" x14ac:dyDescent="0.2">
      <c r="A118" s="11">
        <v>40412</v>
      </c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1</v>
      </c>
      <c r="J118" s="4">
        <v>0</v>
      </c>
      <c r="K118" s="4">
        <v>0</v>
      </c>
      <c r="L118" s="4">
        <v>0</v>
      </c>
      <c r="M118" s="4">
        <v>0</v>
      </c>
      <c r="N118" s="12">
        <v>0</v>
      </c>
      <c r="O118" s="4">
        <v>0.67</v>
      </c>
      <c r="P118" s="4">
        <v>0</v>
      </c>
      <c r="Q118" s="12">
        <v>0</v>
      </c>
      <c r="R118" s="8">
        <v>0</v>
      </c>
      <c r="S118" s="12">
        <v>0</v>
      </c>
      <c r="T118" s="62">
        <f t="shared" si="3"/>
        <v>13.67</v>
      </c>
      <c r="U118" s="4">
        <v>1.33</v>
      </c>
      <c r="V118" s="62">
        <f t="shared" si="4"/>
        <v>15</v>
      </c>
      <c r="W118">
        <f t="shared" si="5"/>
        <v>15</v>
      </c>
    </row>
    <row r="119" spans="1:23" x14ac:dyDescent="0.2">
      <c r="A119" s="11">
        <v>40413</v>
      </c>
      <c r="B119">
        <v>12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1</v>
      </c>
      <c r="J119" s="4">
        <v>0</v>
      </c>
      <c r="K119" s="4">
        <v>0</v>
      </c>
      <c r="L119" s="4">
        <v>0</v>
      </c>
      <c r="M119" s="4">
        <v>0</v>
      </c>
      <c r="N119" s="12">
        <v>0</v>
      </c>
      <c r="O119" s="4">
        <v>0.67</v>
      </c>
      <c r="P119" s="4">
        <v>0</v>
      </c>
      <c r="Q119" s="12">
        <v>0</v>
      </c>
      <c r="R119" s="8">
        <v>0</v>
      </c>
      <c r="S119" s="12">
        <v>0</v>
      </c>
      <c r="T119" s="62">
        <f t="shared" si="3"/>
        <v>13.67</v>
      </c>
      <c r="U119" s="4">
        <v>1.33</v>
      </c>
      <c r="V119" s="62">
        <f>SUM(T119+U119)</f>
        <v>15</v>
      </c>
      <c r="W119">
        <f t="shared" si="5"/>
        <v>15</v>
      </c>
    </row>
    <row r="120" spans="1:23" x14ac:dyDescent="0.2">
      <c r="A120" s="11">
        <v>40414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62">
        <f t="shared" si="3"/>
        <v>3</v>
      </c>
      <c r="U120" s="4">
        <v>0</v>
      </c>
      <c r="V120" s="62">
        <f>SUM(T120+U120)</f>
        <v>3</v>
      </c>
      <c r="W120">
        <f t="shared" si="5"/>
        <v>3</v>
      </c>
    </row>
    <row r="121" spans="1:23" x14ac:dyDescent="0.2">
      <c r="A121" s="11">
        <v>40415</v>
      </c>
      <c r="B121">
        <v>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0</v>
      </c>
      <c r="S121">
        <v>0</v>
      </c>
      <c r="T121" s="62">
        <f t="shared" si="3"/>
        <v>9</v>
      </c>
      <c r="U121" s="4">
        <v>3</v>
      </c>
      <c r="V121" s="62">
        <f t="shared" si="4"/>
        <v>12</v>
      </c>
      <c r="W121">
        <f t="shared" si="5"/>
        <v>12</v>
      </c>
    </row>
    <row r="122" spans="1:23" x14ac:dyDescent="0.2">
      <c r="A122" s="11">
        <v>40416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62">
        <f t="shared" si="3"/>
        <v>2</v>
      </c>
      <c r="U122" s="4">
        <v>2</v>
      </c>
      <c r="V122" s="62">
        <f t="shared" si="4"/>
        <v>4</v>
      </c>
      <c r="W122">
        <f t="shared" si="5"/>
        <v>4</v>
      </c>
    </row>
    <row r="123" spans="1:23" x14ac:dyDescent="0.2">
      <c r="A123" s="11">
        <v>40417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 s="12">
        <v>0</v>
      </c>
      <c r="I123" s="8">
        <v>1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4">
        <v>1</v>
      </c>
      <c r="P123" s="4">
        <v>0</v>
      </c>
      <c r="Q123" s="12">
        <v>0</v>
      </c>
      <c r="R123" s="8">
        <v>0</v>
      </c>
      <c r="S123" s="12">
        <v>0</v>
      </c>
      <c r="T123" s="62">
        <f t="shared" si="3"/>
        <v>4</v>
      </c>
      <c r="U123" s="4">
        <v>3</v>
      </c>
      <c r="V123" s="62">
        <f>SUM(T123+U123)</f>
        <v>7</v>
      </c>
      <c r="W123">
        <f t="shared" si="5"/>
        <v>7</v>
      </c>
    </row>
    <row r="124" spans="1:23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s="62">
        <v>22</v>
      </c>
      <c r="U124" s="4">
        <v>11.3</v>
      </c>
      <c r="V124" s="62">
        <f t="shared" si="4"/>
        <v>33.299999999999997</v>
      </c>
      <c r="W124">
        <f t="shared" si="5"/>
        <v>33.299999999999997</v>
      </c>
    </row>
    <row r="125" spans="1:23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62">
        <v>22</v>
      </c>
      <c r="U125" s="4">
        <v>11.3</v>
      </c>
      <c r="V125" s="62">
        <f t="shared" si="4"/>
        <v>33.299999999999997</v>
      </c>
      <c r="W125">
        <f t="shared" si="5"/>
        <v>33.299999999999997</v>
      </c>
    </row>
    <row r="126" spans="1:23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62">
        <v>22</v>
      </c>
      <c r="U126" s="4">
        <v>11.3</v>
      </c>
      <c r="V126" s="62">
        <f>SUM(T126+U126)</f>
        <v>33.299999999999997</v>
      </c>
      <c r="W126">
        <f t="shared" si="5"/>
        <v>33.299999999999997</v>
      </c>
    </row>
    <row r="127" spans="1:23" x14ac:dyDescent="0.2">
      <c r="A127" s="11">
        <v>40421</v>
      </c>
      <c r="B127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 t="shared" si="3"/>
        <v>5</v>
      </c>
      <c r="U127" s="4">
        <v>1</v>
      </c>
      <c r="V127" s="62">
        <f>SUM(T127+U127)</f>
        <v>6</v>
      </c>
      <c r="W127">
        <f t="shared" si="5"/>
        <v>6</v>
      </c>
    </row>
    <row r="128" spans="1:23" x14ac:dyDescent="0.2">
      <c r="A128" s="11">
        <v>40422</v>
      </c>
      <c r="B128">
        <v>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62">
        <f t="shared" ref="T128" si="8">SUM(B128:S128)</f>
        <v>6</v>
      </c>
      <c r="U128" s="4">
        <v>0</v>
      </c>
      <c r="V128" s="62">
        <f t="shared" ref="V128" si="9">SUM(T128+U128)</f>
        <v>6</v>
      </c>
      <c r="W128">
        <f t="shared" ref="W128" si="10">SUM(V128)</f>
        <v>6</v>
      </c>
    </row>
    <row r="129" spans="1:23" x14ac:dyDescent="0.2">
      <c r="A129" s="11">
        <v>40423</v>
      </c>
      <c r="B129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3"/>
        <v>6</v>
      </c>
      <c r="U129" s="4">
        <v>1</v>
      </c>
      <c r="V129" s="62">
        <f t="shared" si="4"/>
        <v>7</v>
      </c>
      <c r="W129">
        <f t="shared" si="5"/>
        <v>7</v>
      </c>
    </row>
    <row r="130" spans="1:23" x14ac:dyDescent="0.2">
      <c r="A130" s="11">
        <v>40424</v>
      </c>
      <c r="B130"/>
      <c r="H130" s="6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62">
        <v>1</v>
      </c>
      <c r="U130" s="4">
        <v>0</v>
      </c>
      <c r="V130" s="62">
        <f t="shared" si="4"/>
        <v>1</v>
      </c>
      <c r="W130">
        <f t="shared" si="5"/>
        <v>1</v>
      </c>
    </row>
    <row r="131" spans="1:23" x14ac:dyDescent="0.2">
      <c r="A131" s="11">
        <v>40425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</v>
      </c>
      <c r="P131">
        <v>0</v>
      </c>
      <c r="Q131">
        <v>0</v>
      </c>
      <c r="R131">
        <v>0</v>
      </c>
      <c r="S131">
        <v>0</v>
      </c>
      <c r="T131" s="62">
        <f t="shared" si="3"/>
        <v>8</v>
      </c>
      <c r="U131" s="4">
        <v>0.25</v>
      </c>
      <c r="V131" s="62">
        <f t="shared" si="4"/>
        <v>8.25</v>
      </c>
      <c r="W131">
        <f t="shared" si="5"/>
        <v>8.25</v>
      </c>
    </row>
    <row r="132" spans="1:23" x14ac:dyDescent="0.2">
      <c r="A132" s="11">
        <v>40426</v>
      </c>
      <c r="B132">
        <v>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5</v>
      </c>
      <c r="P132">
        <v>0</v>
      </c>
      <c r="Q132">
        <v>0</v>
      </c>
      <c r="R132">
        <v>0</v>
      </c>
      <c r="S132">
        <v>0</v>
      </c>
      <c r="T132" s="62">
        <f t="shared" si="3"/>
        <v>8</v>
      </c>
      <c r="U132" s="4">
        <v>0.25</v>
      </c>
      <c r="V132" s="62">
        <f t="shared" si="4"/>
        <v>8.25</v>
      </c>
      <c r="W132">
        <f t="shared" si="5"/>
        <v>8.25</v>
      </c>
    </row>
    <row r="133" spans="1:23" x14ac:dyDescent="0.2">
      <c r="A133" s="11">
        <v>40427</v>
      </c>
      <c r="B133">
        <v>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5</v>
      </c>
      <c r="P133">
        <v>0</v>
      </c>
      <c r="Q133">
        <v>0</v>
      </c>
      <c r="R133">
        <v>0</v>
      </c>
      <c r="S133">
        <v>0</v>
      </c>
      <c r="T133" s="62">
        <f t="shared" si="3"/>
        <v>8</v>
      </c>
      <c r="U133" s="4">
        <v>0.25</v>
      </c>
      <c r="V133" s="62">
        <f t="shared" ref="V133:V139" si="11">SUM(T133+U133)</f>
        <v>8.25</v>
      </c>
      <c r="W133">
        <f t="shared" si="5"/>
        <v>8.25</v>
      </c>
    </row>
    <row r="134" spans="1:23" x14ac:dyDescent="0.2">
      <c r="A134" s="11">
        <v>40428</v>
      </c>
      <c r="B134">
        <v>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</v>
      </c>
      <c r="P134">
        <v>0</v>
      </c>
      <c r="Q134">
        <v>0</v>
      </c>
      <c r="R134">
        <v>0</v>
      </c>
      <c r="S134">
        <v>0</v>
      </c>
      <c r="T134" s="62">
        <f t="shared" si="3"/>
        <v>8</v>
      </c>
      <c r="U134" s="4">
        <v>0.25</v>
      </c>
      <c r="V134" s="62">
        <f t="shared" si="11"/>
        <v>8.25</v>
      </c>
      <c r="W134">
        <f t="shared" si="5"/>
        <v>8.25</v>
      </c>
    </row>
    <row r="135" spans="1:23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3"/>
        <v>0</v>
      </c>
      <c r="U135" s="4">
        <v>0</v>
      </c>
      <c r="V135" s="62">
        <f t="shared" si="11"/>
        <v>0</v>
      </c>
      <c r="W135">
        <f t="shared" si="5"/>
        <v>0</v>
      </c>
    </row>
    <row r="136" spans="1:23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3"/>
        <v>1</v>
      </c>
      <c r="U136" s="4">
        <v>0</v>
      </c>
      <c r="V136" s="62">
        <f t="shared" si="11"/>
        <v>1</v>
      </c>
      <c r="W136">
        <f t="shared" si="5"/>
        <v>1</v>
      </c>
    </row>
    <row r="137" spans="1:23" x14ac:dyDescent="0.2">
      <c r="A137" s="11">
        <v>40431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ref="T137:T152" si="12">SUM(B137:S137)</f>
        <v>0</v>
      </c>
      <c r="U137" s="4">
        <v>0</v>
      </c>
      <c r="V137" s="62">
        <f t="shared" si="11"/>
        <v>0</v>
      </c>
      <c r="W137">
        <f t="shared" si="5"/>
        <v>0</v>
      </c>
    </row>
    <row r="138" spans="1:23" x14ac:dyDescent="0.2">
      <c r="A138" s="11">
        <v>40432</v>
      </c>
      <c r="B138">
        <v>4.33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1.33</v>
      </c>
      <c r="P138">
        <v>0</v>
      </c>
      <c r="Q138">
        <v>0</v>
      </c>
      <c r="R138">
        <v>0</v>
      </c>
      <c r="S138">
        <v>0</v>
      </c>
      <c r="T138" s="62">
        <f t="shared" si="12"/>
        <v>5.66</v>
      </c>
      <c r="U138" s="4">
        <v>0.33</v>
      </c>
      <c r="V138" s="62">
        <f t="shared" si="11"/>
        <v>5.99</v>
      </c>
      <c r="W138">
        <f t="shared" si="5"/>
        <v>5.99</v>
      </c>
    </row>
    <row r="139" spans="1:23" x14ac:dyDescent="0.2">
      <c r="A139" s="11">
        <v>40433</v>
      </c>
      <c r="B139">
        <v>4.33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1.33</v>
      </c>
      <c r="P139">
        <v>0</v>
      </c>
      <c r="Q139">
        <v>0</v>
      </c>
      <c r="R139">
        <v>0</v>
      </c>
      <c r="S139">
        <v>0</v>
      </c>
      <c r="T139" s="62">
        <f t="shared" si="12"/>
        <v>5.66</v>
      </c>
      <c r="U139" s="4">
        <v>0.33</v>
      </c>
      <c r="V139" s="62">
        <f t="shared" si="11"/>
        <v>5.99</v>
      </c>
      <c r="W139">
        <f t="shared" si="5"/>
        <v>5.99</v>
      </c>
    </row>
    <row r="140" spans="1:23" x14ac:dyDescent="0.2">
      <c r="A140" s="11">
        <v>40434</v>
      </c>
      <c r="B140">
        <v>4.33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1.33</v>
      </c>
      <c r="P140">
        <v>0</v>
      </c>
      <c r="Q140">
        <v>0</v>
      </c>
      <c r="R140">
        <v>0</v>
      </c>
      <c r="S140">
        <v>0</v>
      </c>
      <c r="T140" s="62">
        <f t="shared" si="12"/>
        <v>5.66</v>
      </c>
      <c r="U140" s="4">
        <v>0.33</v>
      </c>
      <c r="V140" s="62">
        <f t="shared" ref="V140:V146" si="13">SUM(T140+U140)</f>
        <v>5.99</v>
      </c>
      <c r="W140">
        <f t="shared" si="5"/>
        <v>5.99</v>
      </c>
    </row>
    <row r="141" spans="1:23" x14ac:dyDescent="0.2">
      <c r="A141" s="11">
        <v>40435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0</v>
      </c>
      <c r="Q141">
        <v>0</v>
      </c>
      <c r="R141">
        <v>0</v>
      </c>
      <c r="S141">
        <v>0</v>
      </c>
      <c r="T141" s="62">
        <f t="shared" si="12"/>
        <v>6</v>
      </c>
      <c r="U141" s="4">
        <v>0</v>
      </c>
      <c r="V141" s="62">
        <f t="shared" si="13"/>
        <v>6</v>
      </c>
      <c r="W141">
        <f t="shared" si="5"/>
        <v>6</v>
      </c>
    </row>
    <row r="142" spans="1:23" x14ac:dyDescent="0.2">
      <c r="A142" s="11">
        <v>40436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 s="62">
        <f t="shared" si="12"/>
        <v>4</v>
      </c>
      <c r="U142" s="4">
        <v>0</v>
      </c>
      <c r="V142" s="62">
        <f t="shared" si="13"/>
        <v>4</v>
      </c>
      <c r="W142">
        <f t="shared" si="5"/>
        <v>4</v>
      </c>
    </row>
    <row r="143" spans="1:23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 t="shared" si="12"/>
        <v>0</v>
      </c>
      <c r="U143" s="4">
        <v>1</v>
      </c>
      <c r="V143" s="62">
        <f t="shared" si="13"/>
        <v>1</v>
      </c>
      <c r="W143">
        <f t="shared" si="5"/>
        <v>1</v>
      </c>
    </row>
    <row r="144" spans="1:23" x14ac:dyDescent="0.2">
      <c r="A144" s="11">
        <v>40438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62">
        <f t="shared" si="12"/>
        <v>0</v>
      </c>
      <c r="U144" s="4"/>
      <c r="V144" s="62">
        <f t="shared" si="13"/>
        <v>0</v>
      </c>
      <c r="W144">
        <f t="shared" si="5"/>
        <v>0</v>
      </c>
    </row>
    <row r="145" spans="1:23" x14ac:dyDescent="0.2">
      <c r="A145" s="11">
        <v>40439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62">
        <f t="shared" si="12"/>
        <v>0</v>
      </c>
      <c r="U145" s="4"/>
      <c r="V145" s="62">
        <f t="shared" si="13"/>
        <v>0</v>
      </c>
      <c r="W145">
        <f t="shared" si="5"/>
        <v>0</v>
      </c>
    </row>
    <row r="146" spans="1:23" x14ac:dyDescent="0.2">
      <c r="A146" s="11">
        <v>40440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62">
        <f t="shared" si="12"/>
        <v>0</v>
      </c>
      <c r="U146" s="4"/>
      <c r="V146" s="62">
        <f t="shared" si="13"/>
        <v>0</v>
      </c>
      <c r="W146">
        <f t="shared" si="5"/>
        <v>0</v>
      </c>
    </row>
    <row r="147" spans="1:23" x14ac:dyDescent="0.2">
      <c r="A147" s="11">
        <v>40441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62">
        <f t="shared" si="12"/>
        <v>0</v>
      </c>
      <c r="U147" s="4"/>
      <c r="V147" s="62">
        <f t="shared" ref="V147:V152" si="14">SUM(T147+U147)</f>
        <v>0</v>
      </c>
      <c r="W147">
        <f t="shared" si="5"/>
        <v>0</v>
      </c>
    </row>
    <row r="148" spans="1:23" x14ac:dyDescent="0.2">
      <c r="A148" s="11">
        <v>40442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62">
        <f t="shared" si="12"/>
        <v>0</v>
      </c>
      <c r="U148" s="4"/>
      <c r="V148" s="62">
        <f t="shared" si="14"/>
        <v>0</v>
      </c>
      <c r="W148">
        <f t="shared" si="5"/>
        <v>0</v>
      </c>
    </row>
    <row r="149" spans="1:23" x14ac:dyDescent="0.2">
      <c r="A149" s="11">
        <v>40443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2">
        <f t="shared" si="12"/>
        <v>0</v>
      </c>
      <c r="U149" s="4"/>
      <c r="V149" s="62">
        <f t="shared" si="14"/>
        <v>0</v>
      </c>
      <c r="W149">
        <f t="shared" si="5"/>
        <v>0</v>
      </c>
    </row>
    <row r="150" spans="1:23" x14ac:dyDescent="0.2">
      <c r="A150" s="11">
        <v>40444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2">
        <f t="shared" si="12"/>
        <v>0</v>
      </c>
      <c r="U150" s="4"/>
      <c r="V150" s="62">
        <f t="shared" si="14"/>
        <v>0</v>
      </c>
      <c r="W150">
        <f t="shared" si="5"/>
        <v>0</v>
      </c>
    </row>
    <row r="151" spans="1:23" x14ac:dyDescent="0.2">
      <c r="A151" s="11">
        <v>40445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62">
        <f t="shared" si="12"/>
        <v>0</v>
      </c>
      <c r="U151" s="4"/>
      <c r="V151" s="62">
        <f t="shared" si="14"/>
        <v>0</v>
      </c>
      <c r="W151">
        <f t="shared" si="5"/>
        <v>0</v>
      </c>
    </row>
    <row r="152" spans="1:23" x14ac:dyDescent="0.2">
      <c r="A152" s="11">
        <v>40446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62">
        <f t="shared" si="12"/>
        <v>0</v>
      </c>
      <c r="U152" s="4"/>
      <c r="V152" s="62">
        <f t="shared" si="14"/>
        <v>0</v>
      </c>
      <c r="W152">
        <f t="shared" si="5"/>
        <v>0</v>
      </c>
    </row>
    <row r="153" spans="1:23" x14ac:dyDescent="0.2">
      <c r="A153" s="5"/>
      <c r="B153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62"/>
      <c r="U153" s="4"/>
      <c r="V153" s="62"/>
    </row>
    <row r="154" spans="1:23" x14ac:dyDescent="0.2">
      <c r="B154" s="71" t="s">
        <v>41</v>
      </c>
      <c r="C154" s="71"/>
      <c r="D154" s="71"/>
      <c r="E154" s="71"/>
      <c r="F154" s="71"/>
      <c r="G154" s="71"/>
      <c r="H154" s="71"/>
      <c r="I154" s="71" t="s">
        <v>42</v>
      </c>
      <c r="J154" s="71"/>
      <c r="K154" s="71"/>
      <c r="L154" s="71"/>
      <c r="M154" s="71"/>
      <c r="N154" s="71"/>
      <c r="O154" s="71" t="s">
        <v>43</v>
      </c>
      <c r="P154" s="71"/>
      <c r="Q154" s="71"/>
      <c r="R154" s="71" t="s">
        <v>44</v>
      </c>
      <c r="S154" s="71"/>
      <c r="T154" s="69" t="s">
        <v>45</v>
      </c>
      <c r="U154" t="s">
        <v>46</v>
      </c>
    </row>
    <row r="155" spans="1:23" x14ac:dyDescent="0.2">
      <c r="B155" t="s">
        <v>48</v>
      </c>
      <c r="C155" t="s">
        <v>49</v>
      </c>
      <c r="D155" t="s">
        <v>50</v>
      </c>
      <c r="E155" t="s">
        <v>51</v>
      </c>
      <c r="F155" t="s">
        <v>52</v>
      </c>
      <c r="G155" t="s">
        <v>53</v>
      </c>
      <c r="H155" s="1" t="s">
        <v>54</v>
      </c>
      <c r="I155" t="s">
        <v>55</v>
      </c>
      <c r="J155" t="s">
        <v>56</v>
      </c>
      <c r="K155" t="s">
        <v>57</v>
      </c>
      <c r="L155" t="s">
        <v>58</v>
      </c>
      <c r="M155" t="s">
        <v>64</v>
      </c>
      <c r="N155" s="1" t="s">
        <v>54</v>
      </c>
      <c r="O155" t="s">
        <v>60</v>
      </c>
      <c r="P155" t="s">
        <v>61</v>
      </c>
      <c r="Q155" s="1" t="s">
        <v>54</v>
      </c>
      <c r="R155" t="s">
        <v>65</v>
      </c>
      <c r="S155" s="1" t="s">
        <v>63</v>
      </c>
      <c r="T155" s="70"/>
    </row>
    <row r="156" spans="1:23" x14ac:dyDescent="0.2">
      <c r="A156" t="s">
        <v>66</v>
      </c>
      <c r="B156">
        <f>SUM(B11:B132)</f>
        <v>624.96</v>
      </c>
      <c r="C156">
        <f t="shared" ref="C156:W156" si="15">SUM(C11:C132)</f>
        <v>2</v>
      </c>
      <c r="D156">
        <f t="shared" si="15"/>
        <v>0</v>
      </c>
      <c r="E156">
        <f t="shared" si="15"/>
        <v>0</v>
      </c>
      <c r="F156">
        <f t="shared" si="15"/>
        <v>2</v>
      </c>
      <c r="G156">
        <f t="shared" si="15"/>
        <v>0</v>
      </c>
      <c r="H156">
        <f t="shared" si="15"/>
        <v>0</v>
      </c>
      <c r="I156">
        <f t="shared" si="15"/>
        <v>48.95</v>
      </c>
      <c r="J156">
        <f t="shared" si="15"/>
        <v>2.99</v>
      </c>
      <c r="K156">
        <f t="shared" si="15"/>
        <v>0</v>
      </c>
      <c r="L156">
        <f t="shared" si="15"/>
        <v>4</v>
      </c>
      <c r="M156">
        <f t="shared" si="15"/>
        <v>5.99</v>
      </c>
      <c r="N156">
        <f t="shared" si="15"/>
        <v>0</v>
      </c>
      <c r="O156">
        <f t="shared" si="15"/>
        <v>86</v>
      </c>
      <c r="P156">
        <f t="shared" si="15"/>
        <v>0</v>
      </c>
      <c r="Q156">
        <f t="shared" si="15"/>
        <v>0</v>
      </c>
      <c r="R156">
        <f t="shared" si="15"/>
        <v>1.9900000000000002</v>
      </c>
      <c r="S156">
        <f t="shared" si="15"/>
        <v>0</v>
      </c>
      <c r="T156">
        <f t="shared" si="15"/>
        <v>845.88000000000011</v>
      </c>
      <c r="U156">
        <f t="shared" si="15"/>
        <v>132.31999999999996</v>
      </c>
      <c r="V156" t="e">
        <f t="shared" si="15"/>
        <v>#VALUE!</v>
      </c>
      <c r="W156" t="e">
        <f t="shared" si="15"/>
        <v>#VALUE!</v>
      </c>
    </row>
    <row r="157" spans="1:23" x14ac:dyDescent="0.2">
      <c r="B157"/>
      <c r="H157" s="1"/>
      <c r="I157"/>
      <c r="N157" s="1"/>
      <c r="O157"/>
      <c r="Q157" s="1"/>
      <c r="R157"/>
      <c r="S157" s="1"/>
      <c r="T157"/>
    </row>
    <row r="158" spans="1:23" x14ac:dyDescent="0.2">
      <c r="B158"/>
      <c r="H158" s="1"/>
      <c r="I158"/>
      <c r="N158" s="1"/>
      <c r="O158"/>
      <c r="Q158" s="1"/>
      <c r="R158"/>
      <c r="S158" s="1"/>
      <c r="T158"/>
    </row>
    <row r="159" spans="1:23" x14ac:dyDescent="0.2">
      <c r="B159"/>
      <c r="H159" s="1"/>
      <c r="I159"/>
      <c r="N159" s="1"/>
      <c r="O159"/>
      <c r="Q159" s="1"/>
      <c r="R159"/>
      <c r="S159" s="1"/>
      <c r="T159"/>
    </row>
    <row r="160" spans="1:23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 t="s">
        <v>47</v>
      </c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s="70"/>
    </row>
    <row r="166" spans="2:22" x14ac:dyDescent="0.2">
      <c r="B166"/>
      <c r="H166" s="1"/>
      <c r="I166"/>
      <c r="N166" s="1"/>
      <c r="O166"/>
      <c r="Q166" s="1"/>
      <c r="R166"/>
      <c r="S166" s="1"/>
      <c r="T166"/>
      <c r="V166" t="e">
        <f>SUM(V11:V163)</f>
        <v>#VALUE!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4:V165"/>
    <mergeCell ref="T7:T8"/>
    <mergeCell ref="V7:V8"/>
    <mergeCell ref="B154:H154"/>
    <mergeCell ref="I154:N154"/>
    <mergeCell ref="O154:Q154"/>
    <mergeCell ref="R154:S154"/>
    <mergeCell ref="T154:T155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W165"/>
  <sheetViews>
    <sheetView zoomScale="80" zoomScaleNormal="80" workbookViewId="0">
      <pane xSplit="22" ySplit="8" topLeftCell="W9" activePane="bottomRight" state="frozen"/>
      <selection pane="topRight" activeCell="W1" sqref="W1"/>
      <selection pane="bottomLeft" activeCell="A9" sqref="A9"/>
      <selection pane="bottomRight" activeCell="B8" sqref="B8:S8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3" x14ac:dyDescent="0.2">
      <c r="A1" s="68" t="s">
        <v>100</v>
      </c>
      <c r="B1" s="68"/>
      <c r="C1" s="68"/>
      <c r="H1" s="1"/>
      <c r="I1"/>
      <c r="N1" s="1"/>
      <c r="O1"/>
      <c r="Q1" s="1"/>
      <c r="R1"/>
      <c r="S1" s="1"/>
      <c r="T1"/>
    </row>
    <row r="2" spans="1:23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3" x14ac:dyDescent="0.2">
      <c r="A3" s="73" t="s">
        <v>101</v>
      </c>
      <c r="B3" s="73"/>
      <c r="C3" s="73"/>
      <c r="E3" s="65" t="s">
        <v>102</v>
      </c>
      <c r="F3" s="65"/>
      <c r="H3" s="1"/>
      <c r="I3"/>
      <c r="N3" s="1"/>
      <c r="O3"/>
      <c r="Q3" s="1"/>
      <c r="R3"/>
      <c r="S3" s="1"/>
      <c r="T3"/>
    </row>
    <row r="4" spans="1:23" x14ac:dyDescent="0.2">
      <c r="A4" s="73" t="s">
        <v>103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3" x14ac:dyDescent="0.2">
      <c r="A5" s="73" t="s">
        <v>104</v>
      </c>
      <c r="B5" s="73"/>
      <c r="C5" s="73"/>
      <c r="H5" s="1"/>
      <c r="I5"/>
      <c r="N5" s="1"/>
      <c r="O5"/>
      <c r="Q5" s="1"/>
      <c r="R5"/>
      <c r="S5" s="1"/>
      <c r="T5"/>
    </row>
    <row r="6" spans="1:23" x14ac:dyDescent="0.2">
      <c r="B6"/>
      <c r="H6" s="1"/>
      <c r="I6"/>
      <c r="N6" s="1"/>
      <c r="O6"/>
      <c r="Q6" s="1"/>
      <c r="R6"/>
      <c r="S6" s="1"/>
      <c r="T6"/>
    </row>
    <row r="7" spans="1:23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3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97</v>
      </c>
      <c r="S8" s="1" t="s">
        <v>63</v>
      </c>
      <c r="T8" s="70"/>
      <c r="V8" s="70"/>
      <c r="W8" t="s">
        <v>98</v>
      </c>
    </row>
    <row r="9" spans="1:23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SUM(T9+U9)</f>
        <v>0</v>
      </c>
    </row>
    <row r="10" spans="1:23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SUM(T10+U10)</f>
        <v>0</v>
      </c>
    </row>
    <row r="11" spans="1:23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3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3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3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3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3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3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3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3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V19" s="62">
        <f t="shared" si="1"/>
        <v>0</v>
      </c>
    </row>
    <row r="20" spans="1:23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V20" s="62">
        <f t="shared" si="1"/>
        <v>0</v>
      </c>
    </row>
    <row r="21" spans="1:23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3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3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  <c r="W23">
        <f>SUM(V23)</f>
        <v>0</v>
      </c>
    </row>
    <row r="24" spans="1:23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5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5</v>
      </c>
      <c r="U24">
        <v>0.8</v>
      </c>
      <c r="V24" s="62">
        <f t="shared" si="1"/>
        <v>5.8</v>
      </c>
      <c r="W24">
        <f t="shared" ref="W24:W87" si="2">SUM(V24)</f>
        <v>5.8</v>
      </c>
    </row>
    <row r="25" spans="1:23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5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5</v>
      </c>
      <c r="U25" s="4">
        <v>0.8</v>
      </c>
      <c r="V25" s="62">
        <f t="shared" si="1"/>
        <v>5.8</v>
      </c>
      <c r="W25">
        <f t="shared" si="2"/>
        <v>5.8</v>
      </c>
    </row>
    <row r="26" spans="1:23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5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5</v>
      </c>
      <c r="U26">
        <v>0.8</v>
      </c>
      <c r="V26" s="62">
        <f t="shared" si="1"/>
        <v>5.8</v>
      </c>
      <c r="W26">
        <f t="shared" si="2"/>
        <v>5.8</v>
      </c>
    </row>
    <row r="27" spans="1:23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5</v>
      </c>
      <c r="P27" s="4">
        <v>0</v>
      </c>
      <c r="Q27" s="1">
        <v>0</v>
      </c>
      <c r="R27" s="4">
        <v>0</v>
      </c>
      <c r="S27" s="1">
        <v>0</v>
      </c>
      <c r="T27" s="62">
        <f>SUM(B27:S27)</f>
        <v>5</v>
      </c>
      <c r="U27">
        <v>0.8</v>
      </c>
      <c r="V27" s="62">
        <f>SUM(T27+U27)</f>
        <v>5.8</v>
      </c>
      <c r="W27">
        <f t="shared" si="2"/>
        <v>5.8</v>
      </c>
    </row>
    <row r="28" spans="1:23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5</v>
      </c>
      <c r="P28" s="4">
        <v>0</v>
      </c>
      <c r="Q28" s="1">
        <v>0</v>
      </c>
      <c r="R28" s="4">
        <v>0</v>
      </c>
      <c r="S28" s="1">
        <v>0</v>
      </c>
      <c r="T28" s="62">
        <f>SUM(B28:S28)</f>
        <v>5</v>
      </c>
      <c r="U28" s="4">
        <v>0.8</v>
      </c>
      <c r="V28" s="62">
        <f>SUM(T28+U28)</f>
        <v>5.8</v>
      </c>
      <c r="W28">
        <f t="shared" si="2"/>
        <v>5.8</v>
      </c>
    </row>
    <row r="29" spans="1:23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6</v>
      </c>
      <c r="P29" s="4">
        <v>0</v>
      </c>
      <c r="Q29" s="1">
        <v>0</v>
      </c>
      <c r="R29" s="4">
        <v>0</v>
      </c>
      <c r="S29" s="1">
        <v>0</v>
      </c>
      <c r="T29" s="62">
        <f>SUM(B29:S29)</f>
        <v>6</v>
      </c>
      <c r="U29" s="4">
        <v>1</v>
      </c>
      <c r="V29" s="62">
        <f>SUM(T29+U29)</f>
        <v>7</v>
      </c>
      <c r="W29">
        <f t="shared" si="2"/>
        <v>7</v>
      </c>
    </row>
    <row r="30" spans="1:23" x14ac:dyDescent="0.2">
      <c r="A30" s="11">
        <v>40324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7</v>
      </c>
      <c r="P30" s="4">
        <v>0</v>
      </c>
      <c r="Q30" s="1">
        <v>0</v>
      </c>
      <c r="R30" s="4">
        <v>0</v>
      </c>
      <c r="S30" s="1">
        <v>0</v>
      </c>
      <c r="T30" s="62">
        <f>SUM(B30:S30)</f>
        <v>9</v>
      </c>
      <c r="U30" s="4">
        <v>1</v>
      </c>
      <c r="V30" s="62">
        <f>SUM(T30+U30)</f>
        <v>10</v>
      </c>
      <c r="W30">
        <f t="shared" si="2"/>
        <v>10</v>
      </c>
    </row>
    <row r="31" spans="1:23" x14ac:dyDescent="0.2">
      <c r="A31" s="11">
        <v>40325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3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4</v>
      </c>
      <c r="U31" s="4">
        <v>2</v>
      </c>
      <c r="V31" s="62">
        <f t="shared" si="1"/>
        <v>6</v>
      </c>
      <c r="W31">
        <f t="shared" si="2"/>
        <v>6</v>
      </c>
    </row>
    <row r="32" spans="1:23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11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11</v>
      </c>
      <c r="U32" s="4">
        <v>2</v>
      </c>
      <c r="V32" s="62">
        <f t="shared" si="1"/>
        <v>13</v>
      </c>
      <c r="W32">
        <f t="shared" si="2"/>
        <v>13</v>
      </c>
    </row>
    <row r="33" spans="1:23" x14ac:dyDescent="0.2">
      <c r="A33" s="11">
        <v>40327</v>
      </c>
      <c r="B33">
        <v>2.25</v>
      </c>
      <c r="C33">
        <v>0.25</v>
      </c>
      <c r="D33">
        <v>0</v>
      </c>
      <c r="E33">
        <v>0</v>
      </c>
      <c r="F33">
        <v>0.25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0.75</v>
      </c>
      <c r="M33" s="4">
        <v>0</v>
      </c>
      <c r="N33" s="12">
        <v>0</v>
      </c>
      <c r="O33" s="4">
        <v>10.7</v>
      </c>
      <c r="P33" s="4">
        <v>0</v>
      </c>
      <c r="Q33" s="1">
        <v>0</v>
      </c>
      <c r="R33" s="4">
        <v>0</v>
      </c>
      <c r="S33" s="1">
        <v>0</v>
      </c>
      <c r="T33" s="62">
        <f t="shared" si="0"/>
        <v>14.2</v>
      </c>
      <c r="U33" s="4">
        <v>2.5</v>
      </c>
      <c r="V33" s="62">
        <f t="shared" si="1"/>
        <v>16.7</v>
      </c>
      <c r="W33">
        <f t="shared" si="2"/>
        <v>16.7</v>
      </c>
    </row>
    <row r="34" spans="1:23" x14ac:dyDescent="0.2">
      <c r="A34" s="11">
        <v>40328</v>
      </c>
      <c r="B34">
        <v>2.25</v>
      </c>
      <c r="C34">
        <v>0.25</v>
      </c>
      <c r="D34">
        <v>0</v>
      </c>
      <c r="E34">
        <v>0</v>
      </c>
      <c r="F34">
        <v>0.25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0.75</v>
      </c>
      <c r="M34" s="4">
        <v>0</v>
      </c>
      <c r="N34" s="12">
        <v>0</v>
      </c>
      <c r="O34" s="4">
        <v>10.7</v>
      </c>
      <c r="P34" s="4">
        <v>0</v>
      </c>
      <c r="Q34" s="1">
        <v>0</v>
      </c>
      <c r="R34" s="4">
        <v>0</v>
      </c>
      <c r="S34" s="1">
        <v>0</v>
      </c>
      <c r="T34" s="62">
        <f t="shared" si="0"/>
        <v>14.2</v>
      </c>
      <c r="U34" s="4">
        <v>2.5</v>
      </c>
      <c r="V34" s="62">
        <f t="shared" si="1"/>
        <v>16.7</v>
      </c>
      <c r="W34">
        <f t="shared" si="2"/>
        <v>16.7</v>
      </c>
    </row>
    <row r="35" spans="1:23" x14ac:dyDescent="0.2">
      <c r="A35" s="11">
        <v>40329</v>
      </c>
      <c r="B35">
        <v>2.25</v>
      </c>
      <c r="C35">
        <v>0.25</v>
      </c>
      <c r="D35">
        <v>0</v>
      </c>
      <c r="E35">
        <v>0</v>
      </c>
      <c r="F35">
        <v>0.25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0.75</v>
      </c>
      <c r="M35" s="4">
        <v>0</v>
      </c>
      <c r="N35" s="12">
        <v>0</v>
      </c>
      <c r="O35" s="4">
        <v>10.7</v>
      </c>
      <c r="P35" s="4">
        <v>0</v>
      </c>
      <c r="Q35" s="1">
        <v>0</v>
      </c>
      <c r="R35" s="4">
        <v>0</v>
      </c>
      <c r="S35" s="1">
        <v>0</v>
      </c>
      <c r="T35" s="62">
        <f>SUM(B35:S35)</f>
        <v>14.2</v>
      </c>
      <c r="U35" s="4">
        <v>2.5</v>
      </c>
      <c r="V35" s="62">
        <f>SUM(T35+U35)</f>
        <v>16.7</v>
      </c>
      <c r="W35">
        <f t="shared" si="2"/>
        <v>16.7</v>
      </c>
    </row>
    <row r="36" spans="1:23" x14ac:dyDescent="0.2">
      <c r="A36" s="11">
        <v>40330</v>
      </c>
      <c r="B36">
        <v>2.25</v>
      </c>
      <c r="C36">
        <v>0.25</v>
      </c>
      <c r="D36">
        <v>0</v>
      </c>
      <c r="E36">
        <v>0</v>
      </c>
      <c r="F36">
        <v>0.25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0.75</v>
      </c>
      <c r="M36" s="4">
        <v>0</v>
      </c>
      <c r="N36" s="12">
        <v>0</v>
      </c>
      <c r="O36" s="4">
        <v>10.7</v>
      </c>
      <c r="P36" s="4">
        <v>0</v>
      </c>
      <c r="Q36" s="1">
        <v>0</v>
      </c>
      <c r="R36" s="4">
        <v>0</v>
      </c>
      <c r="S36" s="1">
        <v>0</v>
      </c>
      <c r="T36" s="62">
        <f>SUM(B36:S36)</f>
        <v>14.2</v>
      </c>
      <c r="U36" s="4">
        <v>2.5</v>
      </c>
      <c r="V36" s="62">
        <f>SUM(T36+U36)</f>
        <v>16.7</v>
      </c>
      <c r="W36">
        <f t="shared" si="2"/>
        <v>16.7</v>
      </c>
    </row>
    <row r="37" spans="1:23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0</v>
      </c>
      <c r="U37" s="4">
        <v>1</v>
      </c>
      <c r="V37" s="62">
        <f t="shared" si="1"/>
        <v>1</v>
      </c>
      <c r="W37">
        <f t="shared" si="2"/>
        <v>1</v>
      </c>
    </row>
    <row r="38" spans="1:23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2">
        <f>SUM(B38:S38)</f>
        <v>0</v>
      </c>
      <c r="U38" s="4">
        <v>2</v>
      </c>
      <c r="V38" s="62">
        <f t="shared" si="1"/>
        <v>2</v>
      </c>
      <c r="W38">
        <f t="shared" si="2"/>
        <v>2</v>
      </c>
    </row>
    <row r="39" spans="1:23" x14ac:dyDescent="0.2">
      <c r="A39" s="11">
        <v>40333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0</v>
      </c>
      <c r="U39" s="4">
        <v>0</v>
      </c>
      <c r="V39" s="62">
        <f t="shared" si="1"/>
        <v>0</v>
      </c>
      <c r="W39">
        <f t="shared" si="2"/>
        <v>0</v>
      </c>
    </row>
    <row r="40" spans="1:23" x14ac:dyDescent="0.2">
      <c r="A40" s="11">
        <v>40334</v>
      </c>
      <c r="B40">
        <v>2</v>
      </c>
      <c r="C40">
        <v>0</v>
      </c>
      <c r="D40">
        <v>0</v>
      </c>
      <c r="E40">
        <v>0</v>
      </c>
      <c r="F40">
        <v>0.33</v>
      </c>
      <c r="G40">
        <v>0</v>
      </c>
      <c r="H40">
        <v>0</v>
      </c>
      <c r="I40">
        <v>0</v>
      </c>
      <c r="J40">
        <v>0.33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 s="62">
        <f t="shared" si="0"/>
        <v>4.66</v>
      </c>
      <c r="U40" s="4">
        <v>0.67</v>
      </c>
      <c r="V40" s="62">
        <f t="shared" si="1"/>
        <v>5.33</v>
      </c>
      <c r="W40">
        <f t="shared" si="2"/>
        <v>5.33</v>
      </c>
    </row>
    <row r="41" spans="1:23" x14ac:dyDescent="0.2">
      <c r="A41" s="11">
        <v>40335</v>
      </c>
      <c r="B41">
        <v>2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</v>
      </c>
      <c r="J41">
        <v>0.33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 s="62">
        <f t="shared" si="0"/>
        <v>4.66</v>
      </c>
      <c r="U41" s="4">
        <v>0.67</v>
      </c>
      <c r="V41" s="62">
        <f t="shared" si="1"/>
        <v>5.33</v>
      </c>
      <c r="W41">
        <f t="shared" si="2"/>
        <v>5.33</v>
      </c>
    </row>
    <row r="42" spans="1:23" x14ac:dyDescent="0.2">
      <c r="A42" s="11">
        <v>40336</v>
      </c>
      <c r="B42">
        <v>2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</v>
      </c>
      <c r="J42">
        <v>0.33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 s="62">
        <f>SUM(B42:S42)</f>
        <v>4.66</v>
      </c>
      <c r="U42" s="4">
        <v>0.67</v>
      </c>
      <c r="V42" s="62">
        <f>SUM(T42+U42)</f>
        <v>5.33</v>
      </c>
      <c r="W42">
        <f t="shared" si="2"/>
        <v>5.33</v>
      </c>
    </row>
    <row r="43" spans="1:23" x14ac:dyDescent="0.2">
      <c r="A43" s="11">
        <v>40337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18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22</v>
      </c>
      <c r="U43" s="4">
        <v>1</v>
      </c>
      <c r="V43" s="62">
        <f>SUM(T43+U43)</f>
        <v>23</v>
      </c>
      <c r="W43">
        <f t="shared" si="2"/>
        <v>23</v>
      </c>
    </row>
    <row r="44" spans="1:23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 s="62">
        <v>0</v>
      </c>
      <c r="U44" s="4">
        <v>0</v>
      </c>
      <c r="V44" s="62">
        <f t="shared" si="1"/>
        <v>0</v>
      </c>
      <c r="W44">
        <f t="shared" si="2"/>
        <v>0</v>
      </c>
    </row>
    <row r="45" spans="1:23" x14ac:dyDescent="0.2">
      <c r="A45" s="11">
        <v>40339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1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1</v>
      </c>
      <c r="U45" s="4">
        <v>1</v>
      </c>
      <c r="V45" s="62">
        <f t="shared" si="1"/>
        <v>2</v>
      </c>
      <c r="W45">
        <f t="shared" si="2"/>
        <v>2</v>
      </c>
    </row>
    <row r="46" spans="1:23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1</v>
      </c>
      <c r="U46" s="4">
        <v>1</v>
      </c>
      <c r="V46" s="62">
        <f t="shared" si="1"/>
        <v>2</v>
      </c>
      <c r="W46">
        <f t="shared" si="2"/>
        <v>2</v>
      </c>
    </row>
    <row r="47" spans="1:23" x14ac:dyDescent="0.2">
      <c r="A47" s="11">
        <v>40341</v>
      </c>
      <c r="B47">
        <v>5.33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0.66</v>
      </c>
      <c r="P47">
        <v>0</v>
      </c>
      <c r="Q47">
        <v>0</v>
      </c>
      <c r="R47">
        <v>0</v>
      </c>
      <c r="S47">
        <v>0</v>
      </c>
      <c r="T47" s="62">
        <f t="shared" si="0"/>
        <v>5.99</v>
      </c>
      <c r="U47" s="4">
        <v>0.33</v>
      </c>
      <c r="V47" s="62">
        <f t="shared" si="1"/>
        <v>6.32</v>
      </c>
      <c r="W47">
        <f t="shared" si="2"/>
        <v>6.32</v>
      </c>
    </row>
    <row r="48" spans="1:23" x14ac:dyDescent="0.2">
      <c r="A48" s="11">
        <v>40342</v>
      </c>
      <c r="B48">
        <v>5.33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0.66</v>
      </c>
      <c r="P48">
        <v>0</v>
      </c>
      <c r="Q48">
        <v>0</v>
      </c>
      <c r="R48">
        <v>0</v>
      </c>
      <c r="S48">
        <v>0</v>
      </c>
      <c r="T48" s="62">
        <f t="shared" si="0"/>
        <v>5.99</v>
      </c>
      <c r="U48" s="4">
        <v>0.33</v>
      </c>
      <c r="V48" s="62">
        <f t="shared" si="1"/>
        <v>6.32</v>
      </c>
      <c r="W48">
        <f t="shared" si="2"/>
        <v>6.32</v>
      </c>
    </row>
    <row r="49" spans="1:23" x14ac:dyDescent="0.2">
      <c r="A49" s="11">
        <v>40343</v>
      </c>
      <c r="B49">
        <v>5.33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0.66</v>
      </c>
      <c r="P49">
        <v>0</v>
      </c>
      <c r="Q49">
        <v>0</v>
      </c>
      <c r="R49">
        <v>0</v>
      </c>
      <c r="S49">
        <v>0</v>
      </c>
      <c r="T49" s="62">
        <f t="shared" si="0"/>
        <v>5.99</v>
      </c>
      <c r="U49" s="4">
        <v>0.33</v>
      </c>
      <c r="V49" s="62">
        <f t="shared" si="1"/>
        <v>6.32</v>
      </c>
      <c r="W49">
        <f t="shared" si="2"/>
        <v>6.32</v>
      </c>
    </row>
    <row r="50" spans="1:23" x14ac:dyDescent="0.2">
      <c r="A50" s="11">
        <v>40344</v>
      </c>
      <c r="B50">
        <v>30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1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31</v>
      </c>
      <c r="U50" s="4">
        <v>0</v>
      </c>
      <c r="V50" s="62">
        <f t="shared" si="1"/>
        <v>31</v>
      </c>
      <c r="W50">
        <f t="shared" si="2"/>
        <v>31</v>
      </c>
    </row>
    <row r="51" spans="1:23" x14ac:dyDescent="0.2">
      <c r="A51" s="11">
        <v>40345</v>
      </c>
      <c r="B51">
        <v>10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0</v>
      </c>
      <c r="Q51">
        <v>0</v>
      </c>
      <c r="R51">
        <v>0</v>
      </c>
      <c r="S51">
        <v>0</v>
      </c>
      <c r="T51" s="62">
        <f t="shared" si="0"/>
        <v>12</v>
      </c>
      <c r="U51" s="4">
        <v>0</v>
      </c>
      <c r="V51" s="62">
        <f t="shared" si="1"/>
        <v>12</v>
      </c>
      <c r="W51">
        <f t="shared" si="2"/>
        <v>12</v>
      </c>
    </row>
    <row r="52" spans="1:23" x14ac:dyDescent="0.2">
      <c r="A52" s="11">
        <v>40346</v>
      </c>
      <c r="B52">
        <v>19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 s="62">
        <f t="shared" si="0"/>
        <v>22</v>
      </c>
      <c r="U52" s="4">
        <v>0</v>
      </c>
      <c r="V52" s="62">
        <f t="shared" si="1"/>
        <v>22</v>
      </c>
      <c r="W52">
        <f t="shared" si="2"/>
        <v>22</v>
      </c>
    </row>
    <row r="53" spans="1:23" x14ac:dyDescent="0.2">
      <c r="A53" s="11">
        <v>40347</v>
      </c>
      <c r="B53">
        <v>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0</v>
      </c>
      <c r="S53">
        <v>0</v>
      </c>
      <c r="T53" s="62">
        <f t="shared" si="0"/>
        <v>6</v>
      </c>
      <c r="U53" s="4">
        <v>1</v>
      </c>
      <c r="V53" s="62">
        <f t="shared" si="1"/>
        <v>7</v>
      </c>
      <c r="W53">
        <f t="shared" si="2"/>
        <v>7</v>
      </c>
    </row>
    <row r="54" spans="1:23" x14ac:dyDescent="0.2">
      <c r="A54" s="11">
        <v>40348</v>
      </c>
      <c r="B54">
        <v>13.66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0.33</v>
      </c>
      <c r="P54">
        <v>0</v>
      </c>
      <c r="Q54">
        <v>0</v>
      </c>
      <c r="R54">
        <v>0</v>
      </c>
      <c r="S54">
        <v>0</v>
      </c>
      <c r="T54" s="62">
        <f t="shared" si="0"/>
        <v>13.99</v>
      </c>
      <c r="U54" s="4">
        <v>1</v>
      </c>
      <c r="V54" s="62">
        <f t="shared" si="1"/>
        <v>14.99</v>
      </c>
      <c r="W54">
        <f t="shared" si="2"/>
        <v>14.99</v>
      </c>
    </row>
    <row r="55" spans="1:23" x14ac:dyDescent="0.2">
      <c r="A55" s="11">
        <v>40349</v>
      </c>
      <c r="B55">
        <v>13.66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0.33</v>
      </c>
      <c r="P55">
        <v>0</v>
      </c>
      <c r="Q55">
        <v>0</v>
      </c>
      <c r="R55">
        <v>0</v>
      </c>
      <c r="S55">
        <v>0</v>
      </c>
      <c r="T55" s="62">
        <f t="shared" si="0"/>
        <v>13.99</v>
      </c>
      <c r="U55" s="4">
        <v>1</v>
      </c>
      <c r="V55" s="62">
        <f t="shared" si="1"/>
        <v>14.99</v>
      </c>
      <c r="W55">
        <f t="shared" si="2"/>
        <v>14.99</v>
      </c>
    </row>
    <row r="56" spans="1:23" x14ac:dyDescent="0.2">
      <c r="A56" s="11">
        <v>40350</v>
      </c>
      <c r="B56">
        <v>13.66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0.33</v>
      </c>
      <c r="P56">
        <v>0</v>
      </c>
      <c r="Q56">
        <v>0</v>
      </c>
      <c r="R56">
        <v>0</v>
      </c>
      <c r="S56">
        <v>0</v>
      </c>
      <c r="T56" s="62">
        <f t="shared" si="0"/>
        <v>13.99</v>
      </c>
      <c r="U56" s="4">
        <v>1</v>
      </c>
      <c r="V56" s="62">
        <f t="shared" si="1"/>
        <v>14.99</v>
      </c>
      <c r="W56">
        <f t="shared" si="2"/>
        <v>14.99</v>
      </c>
    </row>
    <row r="57" spans="1:23" x14ac:dyDescent="0.2">
      <c r="A57" s="11">
        <v>40351</v>
      </c>
      <c r="B57">
        <v>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62">
        <f t="shared" si="0"/>
        <v>9</v>
      </c>
      <c r="U57" s="4">
        <v>0</v>
      </c>
      <c r="V57" s="62">
        <f t="shared" si="1"/>
        <v>9</v>
      </c>
      <c r="W57">
        <f t="shared" si="2"/>
        <v>9</v>
      </c>
    </row>
    <row r="58" spans="1:23" x14ac:dyDescent="0.2">
      <c r="A58" s="11">
        <v>40352</v>
      </c>
      <c r="B58">
        <v>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24</v>
      </c>
      <c r="U58" s="4">
        <v>1</v>
      </c>
      <c r="V58" s="62">
        <f t="shared" si="1"/>
        <v>25</v>
      </c>
      <c r="W58">
        <f t="shared" si="2"/>
        <v>25</v>
      </c>
    </row>
    <row r="59" spans="1:23" x14ac:dyDescent="0.2">
      <c r="A59" s="11">
        <v>40353</v>
      </c>
      <c r="B59">
        <v>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16</v>
      </c>
      <c r="U59" s="4">
        <v>1</v>
      </c>
      <c r="V59" s="62">
        <f t="shared" si="1"/>
        <v>17</v>
      </c>
      <c r="W59">
        <f t="shared" si="2"/>
        <v>17</v>
      </c>
    </row>
    <row r="60" spans="1:23" x14ac:dyDescent="0.2">
      <c r="A60" s="11">
        <v>40354</v>
      </c>
      <c r="B60">
        <v>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62">
        <f t="shared" si="0"/>
        <v>14</v>
      </c>
      <c r="U60" s="4">
        <v>1</v>
      </c>
      <c r="V60" s="62">
        <f t="shared" si="1"/>
        <v>15</v>
      </c>
      <c r="W60">
        <f t="shared" si="2"/>
        <v>15</v>
      </c>
    </row>
    <row r="61" spans="1:23" x14ac:dyDescent="0.2">
      <c r="A61" s="11">
        <v>40355</v>
      </c>
      <c r="B61">
        <v>10</v>
      </c>
      <c r="C61">
        <v>0.33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0.33</v>
      </c>
      <c r="P61">
        <v>0</v>
      </c>
      <c r="Q61">
        <v>0</v>
      </c>
      <c r="R61">
        <v>0</v>
      </c>
      <c r="S61">
        <v>0</v>
      </c>
      <c r="T61" s="62">
        <f t="shared" si="0"/>
        <v>10.66</v>
      </c>
      <c r="U61" s="4">
        <v>0.33</v>
      </c>
      <c r="V61" s="62">
        <f t="shared" si="1"/>
        <v>10.99</v>
      </c>
      <c r="W61">
        <f t="shared" si="2"/>
        <v>10.99</v>
      </c>
    </row>
    <row r="62" spans="1:23" x14ac:dyDescent="0.2">
      <c r="A62" s="11">
        <v>40356</v>
      </c>
      <c r="B62">
        <v>10</v>
      </c>
      <c r="C62">
        <v>0.33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0.33</v>
      </c>
      <c r="P62">
        <v>0</v>
      </c>
      <c r="Q62">
        <v>0</v>
      </c>
      <c r="R62">
        <v>0</v>
      </c>
      <c r="S62">
        <v>0</v>
      </c>
      <c r="T62" s="62">
        <f t="shared" si="0"/>
        <v>10.66</v>
      </c>
      <c r="U62" s="4">
        <v>0.33</v>
      </c>
      <c r="V62" s="62">
        <f t="shared" si="1"/>
        <v>10.99</v>
      </c>
      <c r="W62">
        <f t="shared" si="2"/>
        <v>10.99</v>
      </c>
    </row>
    <row r="63" spans="1:23" x14ac:dyDescent="0.2">
      <c r="A63" s="11">
        <v>40357</v>
      </c>
      <c r="B63">
        <v>10</v>
      </c>
      <c r="C63">
        <v>0.33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0.33</v>
      </c>
      <c r="P63">
        <v>0</v>
      </c>
      <c r="Q63">
        <v>0</v>
      </c>
      <c r="R63">
        <v>0</v>
      </c>
      <c r="S63">
        <v>0</v>
      </c>
      <c r="T63" s="62">
        <f t="shared" si="0"/>
        <v>10.66</v>
      </c>
      <c r="U63" s="4">
        <v>0.33</v>
      </c>
      <c r="V63" s="62">
        <f t="shared" si="1"/>
        <v>10.99</v>
      </c>
      <c r="W63">
        <f t="shared" si="2"/>
        <v>10.99</v>
      </c>
    </row>
    <row r="64" spans="1:23" x14ac:dyDescent="0.2">
      <c r="A64" s="11">
        <v>40358</v>
      </c>
      <c r="B64">
        <v>9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10</v>
      </c>
      <c r="U64" s="4">
        <v>1</v>
      </c>
      <c r="V64" s="62">
        <f t="shared" si="1"/>
        <v>11</v>
      </c>
      <c r="W64">
        <f t="shared" si="2"/>
        <v>11</v>
      </c>
    </row>
    <row r="65" spans="1:23" x14ac:dyDescent="0.2">
      <c r="A65" s="11">
        <v>40359</v>
      </c>
      <c r="B65">
        <v>10</v>
      </c>
      <c r="C65">
        <v>1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7</v>
      </c>
      <c r="P65">
        <v>0</v>
      </c>
      <c r="Q65">
        <v>0</v>
      </c>
      <c r="R65">
        <v>0</v>
      </c>
      <c r="S65">
        <v>0</v>
      </c>
      <c r="T65" s="62">
        <f t="shared" si="0"/>
        <v>19</v>
      </c>
      <c r="U65" s="4">
        <v>3</v>
      </c>
      <c r="V65" s="62">
        <f t="shared" si="1"/>
        <v>22</v>
      </c>
      <c r="W65">
        <f t="shared" si="2"/>
        <v>22</v>
      </c>
    </row>
    <row r="66" spans="1:23" x14ac:dyDescent="0.2">
      <c r="A66" s="11">
        <v>40360</v>
      </c>
      <c r="B66">
        <v>16</v>
      </c>
      <c r="C66">
        <v>3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62">
        <f t="shared" si="0"/>
        <v>20</v>
      </c>
      <c r="U66" s="4">
        <v>2</v>
      </c>
      <c r="V66" s="62">
        <f t="shared" si="1"/>
        <v>22</v>
      </c>
      <c r="W66">
        <f t="shared" si="2"/>
        <v>22</v>
      </c>
    </row>
    <row r="67" spans="1:23" x14ac:dyDescent="0.2">
      <c r="A67" s="11">
        <v>40361</v>
      </c>
      <c r="B67">
        <v>9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62">
        <f t="shared" si="0"/>
        <v>13</v>
      </c>
      <c r="U67" s="4">
        <v>2</v>
      </c>
      <c r="V67" s="62">
        <f t="shared" si="1"/>
        <v>15</v>
      </c>
      <c r="W67">
        <f t="shared" si="2"/>
        <v>15</v>
      </c>
    </row>
    <row r="68" spans="1:23" x14ac:dyDescent="0.2">
      <c r="A68" s="11">
        <v>40362</v>
      </c>
      <c r="B68">
        <v>10.25</v>
      </c>
      <c r="C68">
        <v>0.5</v>
      </c>
      <c r="D68">
        <v>0</v>
      </c>
      <c r="E68">
        <v>1</v>
      </c>
      <c r="F68">
        <v>0</v>
      </c>
      <c r="G68">
        <v>0.25</v>
      </c>
      <c r="H68">
        <v>0</v>
      </c>
      <c r="I68">
        <v>0.5</v>
      </c>
      <c r="J68">
        <v>0</v>
      </c>
      <c r="K68">
        <v>0</v>
      </c>
      <c r="L68">
        <v>0</v>
      </c>
      <c r="M68">
        <v>0</v>
      </c>
      <c r="N68">
        <v>0</v>
      </c>
      <c r="O68">
        <v>1.75</v>
      </c>
      <c r="P68">
        <v>0</v>
      </c>
      <c r="Q68">
        <v>0</v>
      </c>
      <c r="R68">
        <v>0</v>
      </c>
      <c r="S68">
        <v>0.25</v>
      </c>
      <c r="T68" s="62">
        <f t="shared" si="0"/>
        <v>14.5</v>
      </c>
      <c r="U68" s="4">
        <v>0</v>
      </c>
      <c r="V68" s="62">
        <f t="shared" si="1"/>
        <v>14.5</v>
      </c>
      <c r="W68">
        <f t="shared" si="2"/>
        <v>14.5</v>
      </c>
    </row>
    <row r="69" spans="1:23" x14ac:dyDescent="0.2">
      <c r="A69" s="11">
        <v>40363</v>
      </c>
      <c r="B69">
        <v>10.25</v>
      </c>
      <c r="C69">
        <v>0.5</v>
      </c>
      <c r="D69">
        <v>0</v>
      </c>
      <c r="E69">
        <v>1</v>
      </c>
      <c r="F69">
        <v>0</v>
      </c>
      <c r="G69">
        <v>0.25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1.75</v>
      </c>
      <c r="P69">
        <v>0</v>
      </c>
      <c r="Q69">
        <v>0</v>
      </c>
      <c r="R69">
        <v>0</v>
      </c>
      <c r="S69">
        <v>0.25</v>
      </c>
      <c r="T69" s="62">
        <f t="shared" si="0"/>
        <v>14.5</v>
      </c>
      <c r="U69" s="4">
        <v>0</v>
      </c>
      <c r="V69" s="62">
        <f t="shared" si="1"/>
        <v>14.5</v>
      </c>
      <c r="W69">
        <f t="shared" si="2"/>
        <v>14.5</v>
      </c>
    </row>
    <row r="70" spans="1:23" x14ac:dyDescent="0.2">
      <c r="A70" s="11">
        <v>40364</v>
      </c>
      <c r="B70">
        <v>10.25</v>
      </c>
      <c r="C70">
        <v>0.5</v>
      </c>
      <c r="D70">
        <v>0</v>
      </c>
      <c r="E70">
        <v>1</v>
      </c>
      <c r="F70">
        <v>0</v>
      </c>
      <c r="G70">
        <v>0.25</v>
      </c>
      <c r="H70">
        <v>0</v>
      </c>
      <c r="I70">
        <v>0.5</v>
      </c>
      <c r="J70">
        <v>0</v>
      </c>
      <c r="K70">
        <v>0</v>
      </c>
      <c r="L70">
        <v>0</v>
      </c>
      <c r="M70">
        <v>0</v>
      </c>
      <c r="N70">
        <v>0</v>
      </c>
      <c r="O70">
        <v>1.75</v>
      </c>
      <c r="P70">
        <v>0</v>
      </c>
      <c r="Q70">
        <v>0</v>
      </c>
      <c r="R70">
        <v>0</v>
      </c>
      <c r="S70">
        <v>0.25</v>
      </c>
      <c r="T70" s="62">
        <f t="shared" si="0"/>
        <v>14.5</v>
      </c>
      <c r="U70" s="4">
        <v>0</v>
      </c>
      <c r="V70" s="62">
        <f t="shared" si="1"/>
        <v>14.5</v>
      </c>
      <c r="W70">
        <f t="shared" si="2"/>
        <v>14.5</v>
      </c>
    </row>
    <row r="71" spans="1:23" x14ac:dyDescent="0.2">
      <c r="A71" s="11">
        <v>40365</v>
      </c>
      <c r="B71">
        <v>10.25</v>
      </c>
      <c r="C71">
        <v>0.5</v>
      </c>
      <c r="D71">
        <v>0</v>
      </c>
      <c r="E71">
        <v>1</v>
      </c>
      <c r="F71">
        <v>0</v>
      </c>
      <c r="G71">
        <v>0.25</v>
      </c>
      <c r="H71">
        <v>0</v>
      </c>
      <c r="I71">
        <v>0.5</v>
      </c>
      <c r="J71">
        <v>0</v>
      </c>
      <c r="K71">
        <v>0</v>
      </c>
      <c r="L71">
        <v>0</v>
      </c>
      <c r="M71">
        <v>0</v>
      </c>
      <c r="N71">
        <v>0</v>
      </c>
      <c r="O71">
        <v>1.75</v>
      </c>
      <c r="P71">
        <v>0</v>
      </c>
      <c r="Q71">
        <v>0</v>
      </c>
      <c r="R71">
        <v>0</v>
      </c>
      <c r="S71">
        <v>0.25</v>
      </c>
      <c r="T71" s="62">
        <f t="shared" si="0"/>
        <v>14.5</v>
      </c>
      <c r="U71" s="4">
        <v>0</v>
      </c>
      <c r="V71" s="62">
        <f t="shared" si="1"/>
        <v>14.5</v>
      </c>
      <c r="W71">
        <f t="shared" si="2"/>
        <v>14.5</v>
      </c>
    </row>
    <row r="72" spans="1:23" x14ac:dyDescent="0.2">
      <c r="A72" s="11">
        <v>40366</v>
      </c>
      <c r="B72">
        <v>9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0</v>
      </c>
      <c r="Q72">
        <v>0</v>
      </c>
      <c r="R72">
        <v>0</v>
      </c>
      <c r="S72">
        <v>0</v>
      </c>
      <c r="T72" s="62">
        <f t="shared" si="0"/>
        <v>15</v>
      </c>
      <c r="U72" s="4">
        <v>0</v>
      </c>
      <c r="V72" s="62">
        <f t="shared" si="1"/>
        <v>15</v>
      </c>
      <c r="W72">
        <f t="shared" si="2"/>
        <v>15</v>
      </c>
    </row>
    <row r="73" spans="1:23" x14ac:dyDescent="0.2">
      <c r="A73" s="11">
        <v>40367</v>
      </c>
      <c r="B73">
        <v>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62">
        <f t="shared" ref="T73:T136" si="3">SUM(B73:S73)</f>
        <v>19</v>
      </c>
      <c r="U73" s="4">
        <v>0</v>
      </c>
      <c r="V73" s="62">
        <f t="shared" si="1"/>
        <v>19</v>
      </c>
      <c r="W73">
        <f t="shared" si="2"/>
        <v>19</v>
      </c>
    </row>
    <row r="74" spans="1:23" x14ac:dyDescent="0.2">
      <c r="A74" s="11">
        <v>40368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3"/>
        <v>8</v>
      </c>
      <c r="U74" s="4">
        <v>2</v>
      </c>
      <c r="V74" s="62">
        <f t="shared" ref="V74:V137" si="4">SUM(T74+U74)</f>
        <v>10</v>
      </c>
      <c r="W74">
        <f t="shared" si="2"/>
        <v>10</v>
      </c>
    </row>
    <row r="75" spans="1:23" x14ac:dyDescent="0.2">
      <c r="A75" s="11">
        <v>40369</v>
      </c>
      <c r="B75">
        <v>5.67</v>
      </c>
      <c r="C75">
        <v>0</v>
      </c>
      <c r="D75">
        <v>0</v>
      </c>
      <c r="E75">
        <v>0.33</v>
      </c>
      <c r="F75">
        <v>0.33</v>
      </c>
      <c r="G75">
        <v>0</v>
      </c>
      <c r="H75">
        <v>0</v>
      </c>
      <c r="I75">
        <v>0.33</v>
      </c>
      <c r="J75">
        <v>0</v>
      </c>
      <c r="K75">
        <v>0</v>
      </c>
      <c r="L75">
        <v>0</v>
      </c>
      <c r="M75">
        <v>0</v>
      </c>
      <c r="N75">
        <v>0</v>
      </c>
      <c r="O75">
        <v>0.67</v>
      </c>
      <c r="P75">
        <v>0</v>
      </c>
      <c r="Q75">
        <v>0</v>
      </c>
      <c r="R75">
        <v>0</v>
      </c>
      <c r="S75">
        <v>0</v>
      </c>
      <c r="T75" s="62">
        <f t="shared" si="3"/>
        <v>7.33</v>
      </c>
      <c r="U75" s="4">
        <v>1</v>
      </c>
      <c r="V75" s="62">
        <f t="shared" si="4"/>
        <v>8.33</v>
      </c>
      <c r="W75">
        <f t="shared" si="2"/>
        <v>8.33</v>
      </c>
    </row>
    <row r="76" spans="1:23" x14ac:dyDescent="0.2">
      <c r="A76" s="11">
        <v>40370</v>
      </c>
      <c r="B76">
        <v>5.67</v>
      </c>
      <c r="C76">
        <v>0</v>
      </c>
      <c r="D76">
        <v>0</v>
      </c>
      <c r="E76">
        <v>0.33</v>
      </c>
      <c r="F76">
        <v>0.33</v>
      </c>
      <c r="G76">
        <v>0</v>
      </c>
      <c r="H76">
        <v>0</v>
      </c>
      <c r="I76">
        <v>0.33</v>
      </c>
      <c r="J76">
        <v>0</v>
      </c>
      <c r="K76">
        <v>0</v>
      </c>
      <c r="L76">
        <v>0</v>
      </c>
      <c r="M76">
        <v>0</v>
      </c>
      <c r="N76">
        <v>0</v>
      </c>
      <c r="O76">
        <v>0.67</v>
      </c>
      <c r="P76">
        <v>0</v>
      </c>
      <c r="Q76">
        <v>0</v>
      </c>
      <c r="R76">
        <v>0</v>
      </c>
      <c r="S76">
        <v>0</v>
      </c>
      <c r="T76" s="62">
        <f t="shared" si="3"/>
        <v>7.33</v>
      </c>
      <c r="U76" s="4">
        <v>1</v>
      </c>
      <c r="V76" s="62">
        <f t="shared" si="4"/>
        <v>8.33</v>
      </c>
      <c r="W76">
        <f t="shared" si="2"/>
        <v>8.33</v>
      </c>
    </row>
    <row r="77" spans="1:23" x14ac:dyDescent="0.2">
      <c r="A77" s="11">
        <v>40371</v>
      </c>
      <c r="B77">
        <v>5.67</v>
      </c>
      <c r="C77">
        <v>0</v>
      </c>
      <c r="D77">
        <v>0</v>
      </c>
      <c r="E77">
        <v>0.33</v>
      </c>
      <c r="F77">
        <v>0.33</v>
      </c>
      <c r="G77">
        <v>0</v>
      </c>
      <c r="H77">
        <v>0</v>
      </c>
      <c r="I77">
        <v>0.33</v>
      </c>
      <c r="J77">
        <v>0</v>
      </c>
      <c r="K77">
        <v>0</v>
      </c>
      <c r="L77">
        <v>0</v>
      </c>
      <c r="M77">
        <v>0</v>
      </c>
      <c r="N77">
        <v>0</v>
      </c>
      <c r="O77">
        <v>0.67</v>
      </c>
      <c r="P77">
        <v>0</v>
      </c>
      <c r="Q77">
        <v>0</v>
      </c>
      <c r="R77">
        <v>0</v>
      </c>
      <c r="S77">
        <v>0</v>
      </c>
      <c r="T77" s="62">
        <f>SUM(B77:S77)</f>
        <v>7.33</v>
      </c>
      <c r="U77" s="4">
        <v>1</v>
      </c>
      <c r="V77" s="62">
        <f>SUM(T77+U77)</f>
        <v>8.33</v>
      </c>
      <c r="W77">
        <f t="shared" si="2"/>
        <v>8.33</v>
      </c>
    </row>
    <row r="78" spans="1:23" x14ac:dyDescent="0.2">
      <c r="A78" s="11">
        <v>40372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62">
        <f>SUM(B78:S78)</f>
        <v>1</v>
      </c>
      <c r="U78" s="4">
        <v>1</v>
      </c>
      <c r="V78" s="62">
        <f>SUM(T78+U78)</f>
        <v>2</v>
      </c>
      <c r="W78">
        <f t="shared" si="2"/>
        <v>2</v>
      </c>
    </row>
    <row r="79" spans="1:23" x14ac:dyDescent="0.2">
      <c r="A79" s="11">
        <v>40373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62">
        <f t="shared" si="3"/>
        <v>7</v>
      </c>
      <c r="U79" s="4">
        <v>1</v>
      </c>
      <c r="V79" s="62">
        <f t="shared" si="4"/>
        <v>8</v>
      </c>
      <c r="W79">
        <f t="shared" si="2"/>
        <v>8</v>
      </c>
    </row>
    <row r="80" spans="1:23" x14ac:dyDescent="0.2">
      <c r="A80" s="11">
        <v>40374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3"/>
        <v>4</v>
      </c>
      <c r="U80" s="4">
        <v>0</v>
      </c>
      <c r="V80" s="62">
        <f t="shared" si="4"/>
        <v>4</v>
      </c>
      <c r="W80">
        <f t="shared" si="2"/>
        <v>4</v>
      </c>
    </row>
    <row r="81" spans="1:23" x14ac:dyDescent="0.2">
      <c r="A81" s="11">
        <v>40375</v>
      </c>
      <c r="B81">
        <v>10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2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3</v>
      </c>
      <c r="P81" s="4">
        <v>0</v>
      </c>
      <c r="Q81" s="1">
        <v>0</v>
      </c>
      <c r="R81" s="4">
        <v>0</v>
      </c>
      <c r="S81" s="1">
        <v>0</v>
      </c>
      <c r="T81" s="62">
        <f t="shared" si="3"/>
        <v>15</v>
      </c>
      <c r="U81" s="4">
        <v>2</v>
      </c>
      <c r="V81" s="62">
        <f t="shared" si="4"/>
        <v>17</v>
      </c>
      <c r="W81">
        <f t="shared" si="2"/>
        <v>17</v>
      </c>
    </row>
    <row r="82" spans="1:23" x14ac:dyDescent="0.2">
      <c r="A82" s="11">
        <v>40376</v>
      </c>
      <c r="B82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0.33</v>
      </c>
      <c r="J82">
        <v>0</v>
      </c>
      <c r="K82">
        <v>0</v>
      </c>
      <c r="L82">
        <v>0</v>
      </c>
      <c r="M82">
        <v>0</v>
      </c>
      <c r="N82">
        <v>0</v>
      </c>
      <c r="O82">
        <v>0.66</v>
      </c>
      <c r="P82">
        <v>0</v>
      </c>
      <c r="Q82">
        <v>0</v>
      </c>
      <c r="R82">
        <v>0</v>
      </c>
      <c r="S82" s="1">
        <v>0</v>
      </c>
      <c r="T82" s="62">
        <f t="shared" si="3"/>
        <v>6.99</v>
      </c>
      <c r="U82" s="4">
        <v>0</v>
      </c>
      <c r="V82" s="62">
        <f t="shared" si="4"/>
        <v>6.99</v>
      </c>
      <c r="W82">
        <f t="shared" si="2"/>
        <v>6.99</v>
      </c>
    </row>
    <row r="83" spans="1:23" x14ac:dyDescent="0.2">
      <c r="A83" s="11">
        <v>40377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0.33</v>
      </c>
      <c r="J83">
        <v>0</v>
      </c>
      <c r="K83">
        <v>0</v>
      </c>
      <c r="L83">
        <v>0</v>
      </c>
      <c r="M83">
        <v>0</v>
      </c>
      <c r="N83">
        <v>0</v>
      </c>
      <c r="O83">
        <v>0.66</v>
      </c>
      <c r="P83">
        <v>0</v>
      </c>
      <c r="Q83">
        <v>0</v>
      </c>
      <c r="R83">
        <v>0</v>
      </c>
      <c r="S83" s="1">
        <v>0</v>
      </c>
      <c r="T83" s="62">
        <f t="shared" si="3"/>
        <v>6.99</v>
      </c>
      <c r="U83" s="4">
        <v>0</v>
      </c>
      <c r="V83" s="62">
        <f t="shared" si="4"/>
        <v>6.99</v>
      </c>
      <c r="W83">
        <f t="shared" si="2"/>
        <v>6.99</v>
      </c>
    </row>
    <row r="84" spans="1:23" x14ac:dyDescent="0.2">
      <c r="A84" s="11">
        <v>40378</v>
      </c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0.33</v>
      </c>
      <c r="J84">
        <v>0</v>
      </c>
      <c r="K84">
        <v>0</v>
      </c>
      <c r="L84">
        <v>0</v>
      </c>
      <c r="M84">
        <v>0</v>
      </c>
      <c r="N84">
        <v>0</v>
      </c>
      <c r="O84">
        <v>0.66</v>
      </c>
      <c r="P84">
        <v>0</v>
      </c>
      <c r="Q84">
        <v>0</v>
      </c>
      <c r="R84">
        <v>0</v>
      </c>
      <c r="S84" s="1">
        <v>0</v>
      </c>
      <c r="T84" s="62">
        <f>SUM(B84:S84)</f>
        <v>6.99</v>
      </c>
      <c r="U84" s="4">
        <v>0</v>
      </c>
      <c r="V84" s="62">
        <f>SUM(T84+U84)</f>
        <v>6.99</v>
      </c>
      <c r="W84">
        <f t="shared" si="2"/>
        <v>6.99</v>
      </c>
    </row>
    <row r="85" spans="1:23" x14ac:dyDescent="0.2">
      <c r="A85" s="11">
        <v>40379</v>
      </c>
      <c r="B85">
        <v>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1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0</v>
      </c>
      <c r="S85">
        <v>0</v>
      </c>
      <c r="T85" s="62">
        <f>SUM(B85:S85)</f>
        <v>20</v>
      </c>
      <c r="U85" s="4">
        <v>0</v>
      </c>
      <c r="V85" s="62">
        <f>SUM(T85+U85)</f>
        <v>20</v>
      </c>
      <c r="W85">
        <f t="shared" si="2"/>
        <v>20</v>
      </c>
    </row>
    <row r="86" spans="1:23" x14ac:dyDescent="0.2">
      <c r="A86" s="11">
        <v>40380</v>
      </c>
      <c r="B86">
        <v>7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 s="62">
        <f t="shared" si="3"/>
        <v>11</v>
      </c>
      <c r="U86" s="4">
        <v>0</v>
      </c>
      <c r="V86" s="62">
        <f t="shared" si="4"/>
        <v>11</v>
      </c>
      <c r="W86">
        <f t="shared" si="2"/>
        <v>11</v>
      </c>
    </row>
    <row r="87" spans="1:23" x14ac:dyDescent="0.2">
      <c r="A87" s="11">
        <v>40381</v>
      </c>
      <c r="B87">
        <v>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3"/>
        <v>14</v>
      </c>
      <c r="U87" s="4">
        <v>0</v>
      </c>
      <c r="V87" s="62">
        <f t="shared" si="4"/>
        <v>14</v>
      </c>
      <c r="W87">
        <f t="shared" si="2"/>
        <v>14</v>
      </c>
    </row>
    <row r="88" spans="1:23" x14ac:dyDescent="0.2">
      <c r="A88" s="11">
        <v>40382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3"/>
        <v>1</v>
      </c>
      <c r="U88" s="4">
        <v>0</v>
      </c>
      <c r="V88" s="62">
        <f t="shared" si="4"/>
        <v>1</v>
      </c>
      <c r="W88">
        <f t="shared" ref="W88:W152" si="5">SUM(V88)</f>
        <v>1</v>
      </c>
    </row>
    <row r="89" spans="1:23" x14ac:dyDescent="0.2">
      <c r="A89" s="11">
        <v>40383</v>
      </c>
      <c r="B89">
        <v>3</v>
      </c>
      <c r="C89">
        <v>0</v>
      </c>
      <c r="D89">
        <v>0</v>
      </c>
      <c r="E89">
        <v>0.33</v>
      </c>
      <c r="F89">
        <v>0</v>
      </c>
      <c r="G89">
        <v>0</v>
      </c>
      <c r="H89">
        <v>0</v>
      </c>
      <c r="I89">
        <v>0.33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62">
        <f t="shared" si="3"/>
        <v>3.66</v>
      </c>
      <c r="U89" s="4">
        <v>0.33</v>
      </c>
      <c r="V89" s="62">
        <f t="shared" si="4"/>
        <v>3.99</v>
      </c>
      <c r="W89">
        <f t="shared" si="5"/>
        <v>3.99</v>
      </c>
    </row>
    <row r="90" spans="1:23" x14ac:dyDescent="0.2">
      <c r="A90" s="11">
        <v>40384</v>
      </c>
      <c r="B90">
        <v>3</v>
      </c>
      <c r="C90">
        <v>0</v>
      </c>
      <c r="D90">
        <v>0</v>
      </c>
      <c r="E90">
        <v>0.33</v>
      </c>
      <c r="F90">
        <v>0</v>
      </c>
      <c r="G90">
        <v>0</v>
      </c>
      <c r="H90">
        <v>0</v>
      </c>
      <c r="I90">
        <v>0.33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62">
        <f t="shared" si="3"/>
        <v>3.66</v>
      </c>
      <c r="U90" s="4">
        <v>0.33</v>
      </c>
      <c r="V90" s="62">
        <f t="shared" si="4"/>
        <v>3.99</v>
      </c>
      <c r="W90">
        <f t="shared" si="5"/>
        <v>3.99</v>
      </c>
    </row>
    <row r="91" spans="1:23" x14ac:dyDescent="0.2">
      <c r="A91" s="11">
        <v>40385</v>
      </c>
      <c r="B91">
        <v>3</v>
      </c>
      <c r="C91">
        <v>0</v>
      </c>
      <c r="D91">
        <v>0</v>
      </c>
      <c r="E91">
        <v>0.33</v>
      </c>
      <c r="F91">
        <v>0</v>
      </c>
      <c r="G91">
        <v>0</v>
      </c>
      <c r="H91">
        <v>0</v>
      </c>
      <c r="I91">
        <v>0.33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62">
        <f>SUM(B91:S91)</f>
        <v>3.66</v>
      </c>
      <c r="U91" s="4">
        <v>0.33</v>
      </c>
      <c r="V91" s="62">
        <f>SUM(T91+U91)</f>
        <v>3.99</v>
      </c>
      <c r="W91">
        <f t="shared" si="5"/>
        <v>3.99</v>
      </c>
    </row>
    <row r="92" spans="1:23" x14ac:dyDescent="0.2">
      <c r="A92" s="11">
        <v>40386</v>
      </c>
      <c r="B92">
        <v>9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>SUM(B92:S92)</f>
        <v>12</v>
      </c>
      <c r="U92" s="4">
        <v>3</v>
      </c>
      <c r="V92" s="62">
        <f>SUM(T92+U92)</f>
        <v>15</v>
      </c>
      <c r="W92">
        <f t="shared" si="5"/>
        <v>15</v>
      </c>
    </row>
    <row r="93" spans="1:23" x14ac:dyDescent="0.2">
      <c r="A93" s="11">
        <v>40387</v>
      </c>
      <c r="B93">
        <v>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 s="62">
        <f t="shared" si="3"/>
        <v>5</v>
      </c>
      <c r="U93" s="4">
        <v>0</v>
      </c>
      <c r="V93" s="62">
        <f t="shared" si="4"/>
        <v>5</v>
      </c>
      <c r="W93">
        <f t="shared" si="5"/>
        <v>5</v>
      </c>
    </row>
    <row r="94" spans="1:23" x14ac:dyDescent="0.2">
      <c r="A94" s="11">
        <v>40388</v>
      </c>
      <c r="B94">
        <v>8</v>
      </c>
      <c r="C94">
        <v>0</v>
      </c>
      <c r="D94">
        <v>0</v>
      </c>
      <c r="E94">
        <v>0</v>
      </c>
      <c r="F94">
        <v>0</v>
      </c>
      <c r="G94">
        <v>0</v>
      </c>
      <c r="H94" s="1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1">
        <v>0</v>
      </c>
      <c r="O94" s="4">
        <v>0</v>
      </c>
      <c r="P94" s="4">
        <v>0</v>
      </c>
      <c r="Q94" s="1">
        <v>0</v>
      </c>
      <c r="R94" s="4">
        <v>0</v>
      </c>
      <c r="S94" s="1">
        <v>0</v>
      </c>
      <c r="T94" s="62">
        <f t="shared" si="3"/>
        <v>8</v>
      </c>
      <c r="U94" s="4">
        <v>0</v>
      </c>
      <c r="V94" s="62">
        <f t="shared" si="4"/>
        <v>8</v>
      </c>
      <c r="W94">
        <f t="shared" si="5"/>
        <v>8</v>
      </c>
    </row>
    <row r="95" spans="1:23" x14ac:dyDescent="0.2">
      <c r="A95" s="11">
        <v>40389</v>
      </c>
      <c r="B95">
        <v>2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3"/>
        <v>4</v>
      </c>
      <c r="U95" s="4">
        <v>0</v>
      </c>
      <c r="V95" s="62">
        <f t="shared" si="4"/>
        <v>4</v>
      </c>
      <c r="W95">
        <f t="shared" si="5"/>
        <v>4</v>
      </c>
    </row>
    <row r="96" spans="1:23" x14ac:dyDescent="0.2">
      <c r="A96" s="11">
        <v>40390</v>
      </c>
      <c r="B96">
        <v>7.66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0.66</v>
      </c>
      <c r="J96">
        <v>0</v>
      </c>
      <c r="K96">
        <v>0</v>
      </c>
      <c r="L96">
        <v>0</v>
      </c>
      <c r="M96">
        <v>0</v>
      </c>
      <c r="N96">
        <v>0</v>
      </c>
      <c r="O96">
        <v>0.66</v>
      </c>
      <c r="P96">
        <v>0</v>
      </c>
      <c r="Q96">
        <v>0</v>
      </c>
      <c r="R96">
        <v>0</v>
      </c>
      <c r="S96">
        <v>0</v>
      </c>
      <c r="T96" s="62">
        <f t="shared" si="3"/>
        <v>9.98</v>
      </c>
      <c r="U96" s="4">
        <v>0.33</v>
      </c>
      <c r="V96" s="62">
        <f t="shared" si="4"/>
        <v>10.31</v>
      </c>
      <c r="W96">
        <f t="shared" si="5"/>
        <v>10.31</v>
      </c>
    </row>
    <row r="97" spans="1:23" x14ac:dyDescent="0.2">
      <c r="A97" s="11">
        <v>40391</v>
      </c>
      <c r="B97">
        <v>7.66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0.66</v>
      </c>
      <c r="J97">
        <v>0</v>
      </c>
      <c r="K97">
        <v>0</v>
      </c>
      <c r="L97">
        <v>0</v>
      </c>
      <c r="M97">
        <v>0</v>
      </c>
      <c r="N97">
        <v>0</v>
      </c>
      <c r="O97">
        <v>0.66</v>
      </c>
      <c r="P97">
        <v>0</v>
      </c>
      <c r="Q97">
        <v>0</v>
      </c>
      <c r="R97">
        <v>0</v>
      </c>
      <c r="S97">
        <v>0</v>
      </c>
      <c r="T97" s="62">
        <f t="shared" si="3"/>
        <v>9.98</v>
      </c>
      <c r="U97" s="4">
        <v>0.33</v>
      </c>
      <c r="V97" s="62">
        <f t="shared" si="4"/>
        <v>10.31</v>
      </c>
      <c r="W97">
        <f t="shared" si="5"/>
        <v>10.31</v>
      </c>
    </row>
    <row r="98" spans="1:23" x14ac:dyDescent="0.2">
      <c r="A98" s="11">
        <v>40392</v>
      </c>
      <c r="B98">
        <v>7.66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0.66</v>
      </c>
      <c r="J98">
        <v>0</v>
      </c>
      <c r="K98">
        <v>0</v>
      </c>
      <c r="L98">
        <v>0</v>
      </c>
      <c r="M98">
        <v>0</v>
      </c>
      <c r="N98">
        <v>0</v>
      </c>
      <c r="O98">
        <v>0.66</v>
      </c>
      <c r="P98">
        <v>0</v>
      </c>
      <c r="Q98">
        <v>0</v>
      </c>
      <c r="R98">
        <v>0</v>
      </c>
      <c r="S98">
        <v>0</v>
      </c>
      <c r="T98" s="62">
        <f t="shared" si="3"/>
        <v>9.98</v>
      </c>
      <c r="U98" s="4">
        <v>0.33</v>
      </c>
      <c r="V98" s="62">
        <f t="shared" si="4"/>
        <v>10.31</v>
      </c>
      <c r="W98">
        <f t="shared" si="5"/>
        <v>10.31</v>
      </c>
    </row>
    <row r="99" spans="1:23" x14ac:dyDescent="0.2">
      <c r="A99" s="11">
        <v>40393</v>
      </c>
      <c r="B99">
        <v>9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5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62">
        <f t="shared" si="3"/>
        <v>16</v>
      </c>
      <c r="U99" s="4">
        <v>1</v>
      </c>
      <c r="V99" s="62">
        <f t="shared" si="4"/>
        <v>17</v>
      </c>
      <c r="W99">
        <f t="shared" si="5"/>
        <v>17</v>
      </c>
    </row>
    <row r="100" spans="1:23" x14ac:dyDescent="0.2">
      <c r="A100" s="11">
        <v>40394</v>
      </c>
      <c r="B100">
        <v>13</v>
      </c>
      <c r="C100">
        <v>1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3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3"/>
        <v>17</v>
      </c>
      <c r="U100" s="4">
        <v>1</v>
      </c>
      <c r="V100" s="62">
        <f t="shared" si="4"/>
        <v>18</v>
      </c>
      <c r="W100">
        <f t="shared" si="5"/>
        <v>18</v>
      </c>
    </row>
    <row r="101" spans="1:23" x14ac:dyDescent="0.2">
      <c r="A101" s="11">
        <v>40395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3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3"/>
        <v>5</v>
      </c>
      <c r="U101" s="4">
        <v>1</v>
      </c>
      <c r="V101" s="62">
        <f t="shared" si="4"/>
        <v>6</v>
      </c>
      <c r="W101">
        <f t="shared" si="5"/>
        <v>6</v>
      </c>
    </row>
    <row r="102" spans="1:23" x14ac:dyDescent="0.2">
      <c r="A102" s="11">
        <v>40396</v>
      </c>
      <c r="B102">
        <v>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62">
        <f t="shared" si="3"/>
        <v>18</v>
      </c>
      <c r="U102" s="4">
        <v>2</v>
      </c>
      <c r="V102" s="62">
        <f t="shared" si="4"/>
        <v>20</v>
      </c>
      <c r="W102">
        <f t="shared" si="5"/>
        <v>20</v>
      </c>
    </row>
    <row r="103" spans="1:23" x14ac:dyDescent="0.2">
      <c r="A103" s="11">
        <v>40397</v>
      </c>
      <c r="B103">
        <v>12.6</v>
      </c>
      <c r="C103">
        <v>0.33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1.33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3"/>
        <v>15.26</v>
      </c>
      <c r="U103" s="4">
        <v>3.33</v>
      </c>
      <c r="V103" s="62">
        <f t="shared" si="4"/>
        <v>18.59</v>
      </c>
      <c r="W103">
        <f t="shared" si="5"/>
        <v>18.59</v>
      </c>
    </row>
    <row r="104" spans="1:23" x14ac:dyDescent="0.2">
      <c r="A104" s="11">
        <v>40398</v>
      </c>
      <c r="B104">
        <v>12.6</v>
      </c>
      <c r="C104">
        <v>0.33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1.33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3"/>
        <v>15.26</v>
      </c>
      <c r="U104" s="4">
        <v>3.33</v>
      </c>
      <c r="V104" s="62">
        <f t="shared" si="4"/>
        <v>18.59</v>
      </c>
      <c r="W104">
        <f t="shared" si="5"/>
        <v>18.59</v>
      </c>
    </row>
    <row r="105" spans="1:23" x14ac:dyDescent="0.2">
      <c r="A105" s="11">
        <v>40399</v>
      </c>
      <c r="B105">
        <v>12.6</v>
      </c>
      <c r="C105">
        <v>0.33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1.33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3"/>
        <v>15.26</v>
      </c>
      <c r="U105" s="4">
        <v>3.33</v>
      </c>
      <c r="V105" s="62">
        <f t="shared" si="4"/>
        <v>18.59</v>
      </c>
      <c r="W105">
        <f t="shared" si="5"/>
        <v>18.59</v>
      </c>
    </row>
    <row r="106" spans="1:23" x14ac:dyDescent="0.2">
      <c r="A106" s="11">
        <v>40400</v>
      </c>
      <c r="B106">
        <v>12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</v>
      </c>
      <c r="P106">
        <v>0</v>
      </c>
      <c r="Q106">
        <v>0</v>
      </c>
      <c r="R106">
        <v>0</v>
      </c>
      <c r="S106">
        <v>0</v>
      </c>
      <c r="T106" s="62">
        <f t="shared" si="3"/>
        <v>24</v>
      </c>
      <c r="U106" s="4">
        <v>7</v>
      </c>
      <c r="V106" s="62">
        <f t="shared" si="4"/>
        <v>31</v>
      </c>
      <c r="W106">
        <f t="shared" si="5"/>
        <v>31</v>
      </c>
    </row>
    <row r="107" spans="1:23" x14ac:dyDescent="0.2">
      <c r="A107" s="11">
        <v>40401</v>
      </c>
      <c r="B107">
        <v>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ref="T107:T108" si="6">SUM(B107:S107)</f>
        <v>14</v>
      </c>
      <c r="U107" s="4">
        <v>5</v>
      </c>
      <c r="V107" s="62">
        <f t="shared" ref="V107:V108" si="7">SUM(T107+U107)</f>
        <v>19</v>
      </c>
      <c r="W107">
        <f t="shared" ref="W107:W108" si="8">SUM(V107)</f>
        <v>19</v>
      </c>
    </row>
    <row r="108" spans="1:23" x14ac:dyDescent="0.2">
      <c r="A108" s="11">
        <v>40402</v>
      </c>
      <c r="B108">
        <v>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4">
        <v>2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62">
        <f t="shared" si="6"/>
        <v>12</v>
      </c>
      <c r="U108" s="4">
        <v>2</v>
      </c>
      <c r="V108" s="62">
        <f t="shared" si="7"/>
        <v>14</v>
      </c>
      <c r="W108">
        <f t="shared" si="8"/>
        <v>14</v>
      </c>
    </row>
    <row r="109" spans="1:23" x14ac:dyDescent="0.2">
      <c r="A109" s="11">
        <v>40403</v>
      </c>
      <c r="B109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0</v>
      </c>
      <c r="Q109">
        <v>0</v>
      </c>
      <c r="R109">
        <v>0</v>
      </c>
      <c r="S109">
        <v>0</v>
      </c>
      <c r="T109" s="62">
        <f t="shared" si="3"/>
        <v>6</v>
      </c>
      <c r="U109" s="4">
        <v>0</v>
      </c>
      <c r="V109" s="62">
        <f t="shared" si="4"/>
        <v>6</v>
      </c>
      <c r="W109">
        <f t="shared" si="5"/>
        <v>6</v>
      </c>
    </row>
    <row r="110" spans="1:23" x14ac:dyDescent="0.2">
      <c r="A110" s="11">
        <v>40404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0.5</v>
      </c>
      <c r="P110">
        <v>0</v>
      </c>
      <c r="Q110">
        <v>0</v>
      </c>
      <c r="R110">
        <v>0</v>
      </c>
      <c r="S110">
        <v>0</v>
      </c>
      <c r="T110" s="62">
        <f t="shared" si="3"/>
        <v>1.5</v>
      </c>
      <c r="U110" s="4">
        <v>0</v>
      </c>
      <c r="V110" s="62">
        <f t="shared" si="4"/>
        <v>1.5</v>
      </c>
      <c r="W110">
        <f t="shared" si="5"/>
        <v>1.5</v>
      </c>
    </row>
    <row r="111" spans="1:23" x14ac:dyDescent="0.2">
      <c r="A111" s="11">
        <v>40405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0.5</v>
      </c>
      <c r="P111">
        <v>0</v>
      </c>
      <c r="Q111">
        <v>0</v>
      </c>
      <c r="R111">
        <v>0</v>
      </c>
      <c r="S111">
        <v>0</v>
      </c>
      <c r="T111" s="62">
        <f t="shared" si="3"/>
        <v>1.5</v>
      </c>
      <c r="U111" s="4">
        <v>0</v>
      </c>
      <c r="V111" s="62">
        <f t="shared" si="4"/>
        <v>1.5</v>
      </c>
      <c r="W111">
        <f t="shared" si="5"/>
        <v>1.5</v>
      </c>
    </row>
    <row r="112" spans="1:23" x14ac:dyDescent="0.2">
      <c r="A112" s="11">
        <v>40406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0.5</v>
      </c>
      <c r="P112">
        <v>0</v>
      </c>
      <c r="Q112">
        <v>0</v>
      </c>
      <c r="R112">
        <v>0</v>
      </c>
      <c r="S112">
        <v>0</v>
      </c>
      <c r="T112" s="62">
        <f t="shared" si="3"/>
        <v>1.5</v>
      </c>
      <c r="U112" s="4">
        <v>0</v>
      </c>
      <c r="V112" s="62">
        <f t="shared" si="4"/>
        <v>1.5</v>
      </c>
      <c r="W112">
        <f t="shared" si="5"/>
        <v>1.5</v>
      </c>
    </row>
    <row r="113" spans="1:23" x14ac:dyDescent="0.2">
      <c r="A113" s="11">
        <v>40407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0.5</v>
      </c>
      <c r="P113">
        <v>0</v>
      </c>
      <c r="Q113">
        <v>0</v>
      </c>
      <c r="R113">
        <v>0</v>
      </c>
      <c r="S113">
        <v>0</v>
      </c>
      <c r="T113" s="62">
        <f t="shared" si="3"/>
        <v>1.5</v>
      </c>
      <c r="U113" s="4">
        <v>0</v>
      </c>
      <c r="V113" s="62">
        <f t="shared" si="4"/>
        <v>1.5</v>
      </c>
      <c r="W113">
        <f t="shared" si="5"/>
        <v>1.5</v>
      </c>
    </row>
    <row r="114" spans="1:23" x14ac:dyDescent="0.2">
      <c r="A114" s="11">
        <v>40408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4</v>
      </c>
      <c r="K114">
        <v>0</v>
      </c>
      <c r="L114">
        <v>0</v>
      </c>
      <c r="M114">
        <v>0</v>
      </c>
      <c r="N114">
        <v>0</v>
      </c>
      <c r="O114">
        <v>6</v>
      </c>
      <c r="P114">
        <v>0</v>
      </c>
      <c r="Q114">
        <v>0</v>
      </c>
      <c r="R114">
        <v>0</v>
      </c>
      <c r="S114">
        <v>0</v>
      </c>
      <c r="T114" s="62">
        <f t="shared" si="3"/>
        <v>11</v>
      </c>
      <c r="U114" s="4">
        <v>0</v>
      </c>
      <c r="V114" s="62">
        <f t="shared" si="4"/>
        <v>11</v>
      </c>
      <c r="W114">
        <f t="shared" si="5"/>
        <v>11</v>
      </c>
    </row>
    <row r="115" spans="1:23" x14ac:dyDescent="0.2">
      <c r="A115" s="11">
        <v>40409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</v>
      </c>
      <c r="P115">
        <v>0</v>
      </c>
      <c r="Q115">
        <v>0</v>
      </c>
      <c r="R115">
        <v>0</v>
      </c>
      <c r="S115">
        <v>0</v>
      </c>
      <c r="T115" s="62">
        <f t="shared" si="3"/>
        <v>5</v>
      </c>
      <c r="U115" s="4">
        <v>0</v>
      </c>
      <c r="V115" s="62">
        <f t="shared" si="4"/>
        <v>5</v>
      </c>
      <c r="W115">
        <f t="shared" si="5"/>
        <v>5</v>
      </c>
    </row>
    <row r="116" spans="1:23" x14ac:dyDescent="0.2">
      <c r="A116" s="11">
        <v>40410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62">
        <f t="shared" si="3"/>
        <v>1</v>
      </c>
      <c r="U116" s="4">
        <v>0</v>
      </c>
      <c r="V116" s="62">
        <f t="shared" si="4"/>
        <v>1</v>
      </c>
      <c r="W116">
        <f t="shared" si="5"/>
        <v>1</v>
      </c>
    </row>
    <row r="117" spans="1:23" x14ac:dyDescent="0.2">
      <c r="A117" s="11">
        <v>40411</v>
      </c>
      <c r="B117">
        <v>4.33</v>
      </c>
      <c r="C117">
        <v>0</v>
      </c>
      <c r="D117">
        <v>0</v>
      </c>
      <c r="E117">
        <v>0.33</v>
      </c>
      <c r="F117">
        <v>0</v>
      </c>
      <c r="G117">
        <v>0</v>
      </c>
      <c r="H117" s="12">
        <v>0</v>
      </c>
      <c r="I117" s="8">
        <v>0</v>
      </c>
      <c r="J117" s="4">
        <v>0</v>
      </c>
      <c r="K117" s="4">
        <v>0</v>
      </c>
      <c r="L117" s="4">
        <v>0</v>
      </c>
      <c r="M117" s="4">
        <v>0</v>
      </c>
      <c r="N117" s="12">
        <v>0</v>
      </c>
      <c r="O117" s="8">
        <v>2</v>
      </c>
      <c r="P117" s="4">
        <v>0</v>
      </c>
      <c r="Q117" s="12">
        <v>0</v>
      </c>
      <c r="R117" s="8">
        <v>0</v>
      </c>
      <c r="S117" s="12">
        <v>0</v>
      </c>
      <c r="T117" s="62">
        <f t="shared" si="3"/>
        <v>6.66</v>
      </c>
      <c r="U117" s="4">
        <v>0</v>
      </c>
      <c r="V117" s="62">
        <f t="shared" si="4"/>
        <v>6.66</v>
      </c>
      <c r="W117">
        <f t="shared" si="5"/>
        <v>6.66</v>
      </c>
    </row>
    <row r="118" spans="1:23" x14ac:dyDescent="0.2">
      <c r="A118" s="11">
        <v>40412</v>
      </c>
      <c r="B118">
        <v>4.33</v>
      </c>
      <c r="C118">
        <v>0</v>
      </c>
      <c r="D118">
        <v>0</v>
      </c>
      <c r="E118">
        <v>0.33</v>
      </c>
      <c r="F118">
        <v>0</v>
      </c>
      <c r="G118">
        <v>0</v>
      </c>
      <c r="H118" s="12">
        <v>0</v>
      </c>
      <c r="I118" s="8">
        <v>0</v>
      </c>
      <c r="J118" s="4">
        <v>0</v>
      </c>
      <c r="K118" s="4">
        <v>0</v>
      </c>
      <c r="L118" s="4">
        <v>0</v>
      </c>
      <c r="M118" s="4">
        <v>0</v>
      </c>
      <c r="N118" s="12">
        <v>0</v>
      </c>
      <c r="O118" s="8">
        <v>2</v>
      </c>
      <c r="P118" s="4">
        <v>0</v>
      </c>
      <c r="Q118" s="12">
        <v>0</v>
      </c>
      <c r="R118" s="8">
        <v>0</v>
      </c>
      <c r="S118" s="12">
        <v>0</v>
      </c>
      <c r="T118" s="62">
        <f t="shared" si="3"/>
        <v>6.66</v>
      </c>
      <c r="U118" s="4">
        <v>0</v>
      </c>
      <c r="V118" s="62">
        <f t="shared" si="4"/>
        <v>6.66</v>
      </c>
      <c r="W118">
        <f t="shared" si="5"/>
        <v>6.66</v>
      </c>
    </row>
    <row r="119" spans="1:23" x14ac:dyDescent="0.2">
      <c r="A119" s="11">
        <v>40413</v>
      </c>
      <c r="B119">
        <v>4.33</v>
      </c>
      <c r="C119">
        <v>0</v>
      </c>
      <c r="D119">
        <v>0</v>
      </c>
      <c r="E119">
        <v>0.33</v>
      </c>
      <c r="F119">
        <v>0</v>
      </c>
      <c r="G119">
        <v>0</v>
      </c>
      <c r="H119" s="12">
        <v>0</v>
      </c>
      <c r="I119" s="8">
        <v>0</v>
      </c>
      <c r="J119" s="4">
        <v>0</v>
      </c>
      <c r="K119" s="4">
        <v>0</v>
      </c>
      <c r="L119" s="4">
        <v>0</v>
      </c>
      <c r="M119" s="4">
        <v>0</v>
      </c>
      <c r="N119" s="12">
        <v>0</v>
      </c>
      <c r="O119" s="8">
        <v>2</v>
      </c>
      <c r="P119" s="4">
        <v>0</v>
      </c>
      <c r="Q119" s="12">
        <v>0</v>
      </c>
      <c r="R119" s="8">
        <v>0</v>
      </c>
      <c r="S119" s="12">
        <v>0</v>
      </c>
      <c r="T119" s="62">
        <f>SUM(B119:S119)</f>
        <v>6.66</v>
      </c>
      <c r="U119" s="4">
        <v>0</v>
      </c>
      <c r="V119" s="62">
        <f>SUM(T119+U119)</f>
        <v>6.66</v>
      </c>
      <c r="W119">
        <f t="shared" si="5"/>
        <v>6.66</v>
      </c>
    </row>
    <row r="120" spans="1:23" x14ac:dyDescent="0.2">
      <c r="A120" s="11">
        <v>40414</v>
      </c>
      <c r="B120">
        <v>4</v>
      </c>
      <c r="C120">
        <v>0</v>
      </c>
      <c r="D120">
        <v>0</v>
      </c>
      <c r="E120">
        <v>2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 s="62">
        <f>SUM(B120:S120)</f>
        <v>9</v>
      </c>
      <c r="U120" s="4">
        <v>1</v>
      </c>
      <c r="V120" s="62">
        <f>SUM(T120+U120)</f>
        <v>10</v>
      </c>
      <c r="W120">
        <f t="shared" si="5"/>
        <v>10</v>
      </c>
    </row>
    <row r="121" spans="1:23" x14ac:dyDescent="0.2">
      <c r="A121" s="11">
        <v>40415</v>
      </c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0</v>
      </c>
      <c r="T121" s="62">
        <f t="shared" si="3"/>
        <v>6</v>
      </c>
      <c r="U121" s="4">
        <v>1</v>
      </c>
      <c r="V121" s="62">
        <f t="shared" si="4"/>
        <v>7</v>
      </c>
      <c r="W121">
        <f t="shared" si="5"/>
        <v>7</v>
      </c>
    </row>
    <row r="122" spans="1:23" x14ac:dyDescent="0.2">
      <c r="A122" s="11">
        <v>40416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62">
        <f t="shared" si="3"/>
        <v>3</v>
      </c>
      <c r="U122" s="4">
        <v>2</v>
      </c>
      <c r="V122" s="62">
        <f t="shared" si="4"/>
        <v>5</v>
      </c>
      <c r="W122">
        <f t="shared" si="5"/>
        <v>5</v>
      </c>
    </row>
    <row r="123" spans="1:23" x14ac:dyDescent="0.2">
      <c r="A123" s="11">
        <v>40417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 s="12">
        <v>0</v>
      </c>
      <c r="I123" s="3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3">
        <v>1</v>
      </c>
      <c r="P123" s="4">
        <v>0</v>
      </c>
      <c r="Q123" s="12">
        <v>0</v>
      </c>
      <c r="R123" s="8">
        <v>0</v>
      </c>
      <c r="S123" s="12">
        <v>0</v>
      </c>
      <c r="T123" s="62">
        <f>SUM(B123:S123)</f>
        <v>4</v>
      </c>
      <c r="U123" s="4">
        <v>0</v>
      </c>
      <c r="V123" s="62">
        <f>SUM(T123+U123)</f>
        <v>4</v>
      </c>
      <c r="W123">
        <f t="shared" si="5"/>
        <v>4</v>
      </c>
    </row>
    <row r="124" spans="1:23" x14ac:dyDescent="0.2">
      <c r="A124" s="11">
        <v>40418</v>
      </c>
      <c r="B124">
        <v>6</v>
      </c>
      <c r="C124">
        <v>2.66</v>
      </c>
      <c r="D124">
        <v>0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7.33</v>
      </c>
      <c r="P124">
        <v>0</v>
      </c>
      <c r="Q124">
        <v>0</v>
      </c>
      <c r="R124">
        <v>0</v>
      </c>
      <c r="S124">
        <v>0</v>
      </c>
      <c r="T124" s="62">
        <f t="shared" si="3"/>
        <v>17.990000000000002</v>
      </c>
      <c r="U124" s="4">
        <v>2</v>
      </c>
      <c r="V124" s="62">
        <f t="shared" si="4"/>
        <v>19.990000000000002</v>
      </c>
      <c r="W124">
        <f t="shared" si="5"/>
        <v>19.990000000000002</v>
      </c>
    </row>
    <row r="125" spans="1:23" x14ac:dyDescent="0.2">
      <c r="A125" s="11">
        <v>40419</v>
      </c>
      <c r="B125">
        <v>6</v>
      </c>
      <c r="C125">
        <v>2.66</v>
      </c>
      <c r="D125">
        <v>0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7.33</v>
      </c>
      <c r="P125">
        <v>0</v>
      </c>
      <c r="Q125">
        <v>0</v>
      </c>
      <c r="R125">
        <v>0</v>
      </c>
      <c r="S125">
        <v>0</v>
      </c>
      <c r="T125" s="62">
        <f t="shared" si="3"/>
        <v>17.990000000000002</v>
      </c>
      <c r="U125" s="4">
        <v>2</v>
      </c>
      <c r="V125" s="62">
        <f t="shared" si="4"/>
        <v>19.990000000000002</v>
      </c>
      <c r="W125">
        <f t="shared" si="5"/>
        <v>19.990000000000002</v>
      </c>
    </row>
    <row r="126" spans="1:23" x14ac:dyDescent="0.2">
      <c r="A126" s="11">
        <v>40420</v>
      </c>
      <c r="B126">
        <v>6</v>
      </c>
      <c r="C126">
        <v>2.66</v>
      </c>
      <c r="D126">
        <v>0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7.33</v>
      </c>
      <c r="P126">
        <v>0</v>
      </c>
      <c r="Q126">
        <v>0</v>
      </c>
      <c r="R126">
        <v>0</v>
      </c>
      <c r="S126">
        <v>0</v>
      </c>
      <c r="T126" s="62">
        <f>SUM(B126:S126)</f>
        <v>17.990000000000002</v>
      </c>
      <c r="U126" s="4">
        <v>2</v>
      </c>
      <c r="V126" s="62">
        <f>SUM(T126+U126)</f>
        <v>19.990000000000002</v>
      </c>
      <c r="W126">
        <f t="shared" si="5"/>
        <v>19.990000000000002</v>
      </c>
    </row>
    <row r="127" spans="1:23" x14ac:dyDescent="0.2">
      <c r="A127" s="11">
        <v>40421</v>
      </c>
      <c r="B127">
        <v>5</v>
      </c>
      <c r="C127">
        <v>0</v>
      </c>
      <c r="D127">
        <v>0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>SUM(B127:S127)</f>
        <v>7</v>
      </c>
      <c r="U127" s="4">
        <v>0</v>
      </c>
      <c r="V127" s="62">
        <f>SUM(T127+U127)</f>
        <v>7</v>
      </c>
      <c r="W127">
        <f t="shared" si="5"/>
        <v>7</v>
      </c>
    </row>
    <row r="128" spans="1:23" x14ac:dyDescent="0.2">
      <c r="A128" s="11">
        <v>40422</v>
      </c>
      <c r="B128" t="s">
        <v>32</v>
      </c>
      <c r="C128" t="s">
        <v>32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s="62">
        <f>SUM(B128:S128)</f>
        <v>0</v>
      </c>
      <c r="U128" s="4"/>
      <c r="V128" s="62">
        <f>SUM(T128+U128)</f>
        <v>0</v>
      </c>
      <c r="W128">
        <f t="shared" ref="W128" si="9">SUM(V128)</f>
        <v>0</v>
      </c>
    </row>
    <row r="129" spans="1:23" x14ac:dyDescent="0.2">
      <c r="A129" s="11">
        <v>40423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3"/>
        <v>0</v>
      </c>
      <c r="U129" s="4"/>
      <c r="V129" s="62">
        <f t="shared" si="4"/>
        <v>0</v>
      </c>
      <c r="W129">
        <f t="shared" si="5"/>
        <v>0</v>
      </c>
    </row>
    <row r="130" spans="1:23" x14ac:dyDescent="0.2">
      <c r="A130" s="11">
        <v>40424</v>
      </c>
      <c r="B130"/>
      <c r="H130" s="6"/>
      <c r="J130" s="4"/>
      <c r="K130" s="4"/>
      <c r="L130" s="4"/>
      <c r="M130" s="4"/>
      <c r="N130" s="4"/>
      <c r="P130" s="4"/>
      <c r="Q130" s="4"/>
      <c r="R130" s="8"/>
      <c r="S130" s="4"/>
      <c r="T130" s="62">
        <f t="shared" si="3"/>
        <v>0</v>
      </c>
      <c r="U130" s="4"/>
      <c r="V130" s="62">
        <f t="shared" si="4"/>
        <v>0</v>
      </c>
      <c r="W130">
        <f t="shared" si="5"/>
        <v>0</v>
      </c>
    </row>
    <row r="131" spans="1:23" x14ac:dyDescent="0.2">
      <c r="A131" s="11">
        <v>40425</v>
      </c>
      <c r="B131">
        <v>0.25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0.25</v>
      </c>
      <c r="P131">
        <v>0</v>
      </c>
      <c r="Q131">
        <v>0</v>
      </c>
      <c r="R131">
        <v>0</v>
      </c>
      <c r="S131">
        <v>0</v>
      </c>
      <c r="T131" s="62">
        <f t="shared" si="3"/>
        <v>0.5</v>
      </c>
      <c r="U131" s="4">
        <v>0.5</v>
      </c>
      <c r="V131" s="62">
        <f t="shared" si="4"/>
        <v>1</v>
      </c>
      <c r="W131">
        <f t="shared" si="5"/>
        <v>1</v>
      </c>
    </row>
    <row r="132" spans="1:23" x14ac:dyDescent="0.2">
      <c r="A132" s="11">
        <v>40426</v>
      </c>
      <c r="B132">
        <v>0.25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0.25</v>
      </c>
      <c r="P132">
        <v>0</v>
      </c>
      <c r="Q132">
        <v>0</v>
      </c>
      <c r="R132">
        <v>0</v>
      </c>
      <c r="S132">
        <v>0</v>
      </c>
      <c r="T132" s="62">
        <f t="shared" si="3"/>
        <v>0.5</v>
      </c>
      <c r="U132" s="4">
        <v>0.5</v>
      </c>
      <c r="V132" s="62">
        <f t="shared" si="4"/>
        <v>1</v>
      </c>
      <c r="W132">
        <f t="shared" si="5"/>
        <v>1</v>
      </c>
    </row>
    <row r="133" spans="1:23" x14ac:dyDescent="0.2">
      <c r="A133" s="11">
        <v>40427</v>
      </c>
      <c r="B133">
        <v>0.25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0.25</v>
      </c>
      <c r="P133">
        <v>0</v>
      </c>
      <c r="Q133">
        <v>0</v>
      </c>
      <c r="R133">
        <v>0</v>
      </c>
      <c r="S133">
        <v>0</v>
      </c>
      <c r="T133" s="62">
        <f t="shared" si="3"/>
        <v>0.5</v>
      </c>
      <c r="U133" s="4">
        <v>0.5</v>
      </c>
      <c r="V133" s="62">
        <f t="shared" si="4"/>
        <v>1</v>
      </c>
      <c r="W133">
        <f t="shared" si="5"/>
        <v>1</v>
      </c>
    </row>
    <row r="134" spans="1:23" x14ac:dyDescent="0.2">
      <c r="A134" s="11">
        <v>40428</v>
      </c>
      <c r="B134">
        <v>0.25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0.25</v>
      </c>
      <c r="P134">
        <v>0</v>
      </c>
      <c r="Q134">
        <v>0</v>
      </c>
      <c r="R134">
        <v>0</v>
      </c>
      <c r="S134">
        <v>0</v>
      </c>
      <c r="T134" s="62">
        <f t="shared" si="3"/>
        <v>0.5</v>
      </c>
      <c r="U134" s="4">
        <v>0.5</v>
      </c>
      <c r="V134" s="62">
        <f t="shared" si="4"/>
        <v>1</v>
      </c>
      <c r="W134">
        <f t="shared" si="5"/>
        <v>1</v>
      </c>
    </row>
    <row r="135" spans="1:23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3"/>
        <v>0</v>
      </c>
      <c r="U135" s="4">
        <v>0</v>
      </c>
      <c r="V135" s="62">
        <f t="shared" si="4"/>
        <v>0</v>
      </c>
      <c r="W135">
        <f t="shared" si="5"/>
        <v>0</v>
      </c>
    </row>
    <row r="136" spans="1:23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3"/>
        <v>0</v>
      </c>
      <c r="U136" s="4">
        <v>0</v>
      </c>
      <c r="V136" s="62">
        <f t="shared" si="4"/>
        <v>0</v>
      </c>
      <c r="W136">
        <f t="shared" si="5"/>
        <v>0</v>
      </c>
    </row>
    <row r="137" spans="1:23" x14ac:dyDescent="0.2">
      <c r="A137" s="11">
        <v>40431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ref="T137:T146" si="10">SUM(B137:S137)</f>
        <v>1</v>
      </c>
      <c r="U137" s="4">
        <v>0</v>
      </c>
      <c r="V137" s="62">
        <f t="shared" si="4"/>
        <v>1</v>
      </c>
      <c r="W137">
        <f t="shared" si="5"/>
        <v>1</v>
      </c>
    </row>
    <row r="138" spans="1:23" x14ac:dyDescent="0.2">
      <c r="A138" s="11">
        <v>40432</v>
      </c>
      <c r="B138">
        <v>1.66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 s="62">
        <f t="shared" si="10"/>
        <v>2.66</v>
      </c>
      <c r="U138" s="4">
        <v>0</v>
      </c>
      <c r="V138" s="62">
        <f t="shared" ref="V138:V146" si="11">SUM(T138+U138)</f>
        <v>2.66</v>
      </c>
      <c r="W138">
        <f t="shared" si="5"/>
        <v>2.66</v>
      </c>
    </row>
    <row r="139" spans="1:23" x14ac:dyDescent="0.2">
      <c r="A139" s="11">
        <v>40433</v>
      </c>
      <c r="B139">
        <v>1.66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 s="62">
        <f t="shared" si="10"/>
        <v>2.66</v>
      </c>
      <c r="U139" s="4"/>
      <c r="V139" s="62">
        <f t="shared" si="11"/>
        <v>2.66</v>
      </c>
      <c r="W139">
        <f t="shared" si="5"/>
        <v>2.66</v>
      </c>
    </row>
    <row r="140" spans="1:23" x14ac:dyDescent="0.2">
      <c r="A140" s="11">
        <v>40434</v>
      </c>
      <c r="B140">
        <v>1.66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 s="62">
        <f t="shared" si="10"/>
        <v>2.66</v>
      </c>
      <c r="U140" s="4"/>
      <c r="V140" s="62">
        <f t="shared" si="11"/>
        <v>2.66</v>
      </c>
      <c r="W140">
        <f t="shared" si="5"/>
        <v>2.66</v>
      </c>
    </row>
    <row r="141" spans="1:23" x14ac:dyDescent="0.2">
      <c r="A141" s="11">
        <v>40435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0</v>
      </c>
      <c r="Q141">
        <v>0</v>
      </c>
      <c r="R141">
        <v>0</v>
      </c>
      <c r="S141">
        <v>0</v>
      </c>
      <c r="T141" s="62">
        <f t="shared" si="10"/>
        <v>4</v>
      </c>
      <c r="U141" s="4">
        <v>0</v>
      </c>
      <c r="V141" s="62">
        <f t="shared" si="11"/>
        <v>4</v>
      </c>
      <c r="W141">
        <f t="shared" si="5"/>
        <v>4</v>
      </c>
    </row>
    <row r="142" spans="1:23" x14ac:dyDescent="0.2">
      <c r="A142" s="11">
        <v>40436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 t="shared" si="10"/>
        <v>2</v>
      </c>
      <c r="U142" s="4">
        <v>0</v>
      </c>
      <c r="V142" s="62">
        <f t="shared" si="11"/>
        <v>2</v>
      </c>
      <c r="W142">
        <f t="shared" si="5"/>
        <v>2</v>
      </c>
    </row>
    <row r="143" spans="1:23" x14ac:dyDescent="0.2">
      <c r="A143" s="11">
        <v>40437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 t="shared" si="10"/>
        <v>1</v>
      </c>
      <c r="U143" s="4">
        <v>0</v>
      </c>
      <c r="V143" s="62">
        <f t="shared" si="11"/>
        <v>1</v>
      </c>
      <c r="W143">
        <f t="shared" si="5"/>
        <v>1</v>
      </c>
    </row>
    <row r="144" spans="1:23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4"/>
      <c r="S144" s="4"/>
      <c r="T144" s="62">
        <f t="shared" si="10"/>
        <v>0</v>
      </c>
      <c r="U144" s="4"/>
      <c r="V144" s="62">
        <f t="shared" si="11"/>
        <v>0</v>
      </c>
      <c r="W144">
        <f t="shared" si="5"/>
        <v>0</v>
      </c>
    </row>
    <row r="145" spans="1:23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4"/>
      <c r="S145" s="4"/>
      <c r="T145" s="62">
        <f t="shared" si="10"/>
        <v>0</v>
      </c>
      <c r="U145" s="4"/>
      <c r="V145" s="62">
        <f t="shared" si="11"/>
        <v>0</v>
      </c>
      <c r="W145">
        <f t="shared" si="5"/>
        <v>0</v>
      </c>
    </row>
    <row r="146" spans="1:23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4"/>
      <c r="S146" s="4"/>
      <c r="T146" s="62">
        <f t="shared" si="10"/>
        <v>0</v>
      </c>
      <c r="U146" s="4"/>
      <c r="V146" s="62">
        <f t="shared" si="11"/>
        <v>0</v>
      </c>
      <c r="W146">
        <f t="shared" si="5"/>
        <v>0</v>
      </c>
    </row>
    <row r="147" spans="1:23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4"/>
      <c r="S147" s="4"/>
      <c r="T147" s="62">
        <f t="shared" ref="T147:T152" si="12">SUM(B147:S147)</f>
        <v>0</v>
      </c>
      <c r="U147" s="4"/>
      <c r="V147" s="62">
        <f t="shared" ref="V147:V152" si="13">SUM(T147+U147)</f>
        <v>0</v>
      </c>
      <c r="W147">
        <f t="shared" si="5"/>
        <v>0</v>
      </c>
    </row>
    <row r="148" spans="1:23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4"/>
      <c r="S148" s="4"/>
      <c r="T148" s="62">
        <f t="shared" si="12"/>
        <v>0</v>
      </c>
      <c r="U148" s="4"/>
      <c r="V148" s="62">
        <f t="shared" si="13"/>
        <v>0</v>
      </c>
      <c r="W148">
        <f t="shared" si="5"/>
        <v>0</v>
      </c>
    </row>
    <row r="149" spans="1:23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4"/>
      <c r="S149" s="4"/>
      <c r="T149" s="62">
        <f t="shared" si="12"/>
        <v>0</v>
      </c>
      <c r="U149" s="4"/>
      <c r="V149" s="62">
        <f t="shared" si="13"/>
        <v>0</v>
      </c>
      <c r="W149">
        <f t="shared" si="5"/>
        <v>0</v>
      </c>
    </row>
    <row r="150" spans="1:23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4"/>
      <c r="S150" s="4"/>
      <c r="T150" s="62">
        <f t="shared" si="12"/>
        <v>0</v>
      </c>
      <c r="U150" s="4"/>
      <c r="V150" s="62">
        <f t="shared" si="13"/>
        <v>0</v>
      </c>
      <c r="W150">
        <f t="shared" si="5"/>
        <v>0</v>
      </c>
    </row>
    <row r="151" spans="1:23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4"/>
      <c r="S151" s="4"/>
      <c r="T151" s="62">
        <f t="shared" si="12"/>
        <v>0</v>
      </c>
      <c r="U151" s="4"/>
      <c r="V151" s="62">
        <f t="shared" si="13"/>
        <v>0</v>
      </c>
      <c r="W151">
        <f t="shared" si="5"/>
        <v>0</v>
      </c>
    </row>
    <row r="152" spans="1:23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4"/>
      <c r="S152" s="4"/>
      <c r="T152" s="62">
        <f t="shared" si="12"/>
        <v>0</v>
      </c>
      <c r="U152" s="4"/>
      <c r="V152" s="62">
        <f t="shared" si="13"/>
        <v>0</v>
      </c>
      <c r="W152">
        <f t="shared" si="5"/>
        <v>0</v>
      </c>
    </row>
    <row r="153" spans="1:23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3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3" x14ac:dyDescent="0.2">
      <c r="A155" t="s">
        <v>66</v>
      </c>
      <c r="B155">
        <f t="shared" ref="B155:W155" si="14">SUM(B9:B132)</f>
        <v>653.25000000000034</v>
      </c>
      <c r="C155">
        <f t="shared" si="14"/>
        <v>25.959999999999997</v>
      </c>
      <c r="D155">
        <f t="shared" si="14"/>
        <v>0</v>
      </c>
      <c r="E155">
        <f t="shared" si="14"/>
        <v>24.97</v>
      </c>
      <c r="F155">
        <f t="shared" si="14"/>
        <v>6.98</v>
      </c>
      <c r="G155">
        <f t="shared" si="14"/>
        <v>1</v>
      </c>
      <c r="H155">
        <f t="shared" si="14"/>
        <v>0</v>
      </c>
      <c r="I155">
        <f t="shared" si="14"/>
        <v>58.939999999999991</v>
      </c>
      <c r="J155">
        <f t="shared" si="14"/>
        <v>6.99</v>
      </c>
      <c r="K155">
        <f t="shared" si="14"/>
        <v>0</v>
      </c>
      <c r="L155">
        <f t="shared" si="14"/>
        <v>6</v>
      </c>
      <c r="M155">
        <f t="shared" si="14"/>
        <v>0</v>
      </c>
      <c r="N155">
        <f t="shared" si="14"/>
        <v>0</v>
      </c>
      <c r="O155">
        <f t="shared" si="14"/>
        <v>226.22000000000006</v>
      </c>
      <c r="P155">
        <f t="shared" si="14"/>
        <v>0</v>
      </c>
      <c r="Q155">
        <f t="shared" si="14"/>
        <v>0</v>
      </c>
      <c r="R155">
        <f t="shared" si="14"/>
        <v>0</v>
      </c>
      <c r="S155">
        <f t="shared" si="14"/>
        <v>1</v>
      </c>
      <c r="T155">
        <f t="shared" si="14"/>
        <v>1008.3100000000001</v>
      </c>
      <c r="U155">
        <f t="shared" si="14"/>
        <v>98.95999999999998</v>
      </c>
      <c r="V155">
        <f t="shared" si="14"/>
        <v>1107.2700000000002</v>
      </c>
      <c r="W155">
        <f t="shared" si="14"/>
        <v>1107.2700000000002</v>
      </c>
    </row>
    <row r="156" spans="1:23" x14ac:dyDescent="0.2">
      <c r="B156"/>
      <c r="H156" s="1"/>
      <c r="I156"/>
      <c r="N156" s="1"/>
      <c r="O156"/>
      <c r="Q156" s="1"/>
      <c r="R156"/>
      <c r="S156" s="1"/>
      <c r="T156"/>
    </row>
    <row r="157" spans="1:23" x14ac:dyDescent="0.2">
      <c r="B157"/>
      <c r="H157" s="1"/>
      <c r="I157"/>
      <c r="N157" s="1"/>
      <c r="O157"/>
      <c r="Q157" s="1"/>
      <c r="R157"/>
      <c r="S157" s="1"/>
      <c r="T157"/>
    </row>
    <row r="158" spans="1:23" x14ac:dyDescent="0.2">
      <c r="B158"/>
      <c r="H158" s="1"/>
      <c r="I158"/>
      <c r="N158" s="1"/>
      <c r="O158"/>
      <c r="Q158" s="1"/>
      <c r="R158"/>
      <c r="S158" s="1"/>
      <c r="T158"/>
    </row>
    <row r="159" spans="1:23" x14ac:dyDescent="0.2">
      <c r="B159"/>
      <c r="H159" s="1"/>
      <c r="I159"/>
      <c r="N159" s="1"/>
      <c r="O159"/>
      <c r="Q159" s="1"/>
      <c r="R159"/>
      <c r="S159" s="1"/>
      <c r="T159"/>
    </row>
    <row r="160" spans="1:23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2232.5200000000004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65"/>
  <sheetViews>
    <sheetView topLeftCell="A110" zoomScale="80" zoomScaleNormal="80" workbookViewId="0">
      <selection activeCell="V143" sqref="A9:V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105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106</v>
      </c>
      <c r="B3" s="73"/>
      <c r="C3" s="73"/>
      <c r="E3" s="71" t="s">
        <v>107</v>
      </c>
      <c r="F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75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108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62">
        <f t="shared" ref="T9:T72" si="0">SUM(B9:S9)</f>
        <v>0</v>
      </c>
      <c r="U9" s="4"/>
      <c r="V9" s="62">
        <f>SUM(T9+U9)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62">
        <f t="shared" si="0"/>
        <v>0</v>
      </c>
      <c r="V10" s="62">
        <f t="shared" ref="V10:V73" si="1">SUM(T10+U10)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62">
        <f t="shared" si="0"/>
        <v>0</v>
      </c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62">
        <f t="shared" si="0"/>
        <v>0</v>
      </c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4">
        <v>1.2</v>
      </c>
      <c r="P24" s="4">
        <v>0</v>
      </c>
      <c r="Q24" s="4">
        <v>0</v>
      </c>
      <c r="R24" s="4">
        <v>0</v>
      </c>
      <c r="S24" s="4">
        <v>0</v>
      </c>
      <c r="T24" s="62">
        <f t="shared" si="0"/>
        <v>1.2</v>
      </c>
      <c r="U24" s="4">
        <v>0</v>
      </c>
      <c r="V24" s="62">
        <f t="shared" si="1"/>
        <v>1.2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4">
        <v>1.2</v>
      </c>
      <c r="P25" s="4">
        <v>0</v>
      </c>
      <c r="Q25" s="4">
        <v>0</v>
      </c>
      <c r="R25" s="4">
        <v>0</v>
      </c>
      <c r="S25" s="4">
        <v>0</v>
      </c>
      <c r="T25" s="62">
        <f t="shared" si="0"/>
        <v>1.2</v>
      </c>
      <c r="U25" s="4">
        <v>0</v>
      </c>
      <c r="V25" s="62">
        <f t="shared" si="1"/>
        <v>1.2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1.2</v>
      </c>
      <c r="P26" s="4">
        <v>0</v>
      </c>
      <c r="Q26" s="4">
        <v>0</v>
      </c>
      <c r="R26" s="4">
        <v>0</v>
      </c>
      <c r="S26" s="4">
        <v>0</v>
      </c>
      <c r="T26" s="62">
        <f t="shared" si="0"/>
        <v>1.2</v>
      </c>
      <c r="U26" s="4">
        <v>0</v>
      </c>
      <c r="V26" s="62">
        <f t="shared" si="1"/>
        <v>1.2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1.2</v>
      </c>
      <c r="P27" s="4">
        <v>0</v>
      </c>
      <c r="Q27" s="4">
        <v>0</v>
      </c>
      <c r="R27" s="4">
        <v>0</v>
      </c>
      <c r="S27" s="4">
        <v>0</v>
      </c>
      <c r="T27" s="62">
        <f>SUM(B27:S27)</f>
        <v>1.2</v>
      </c>
      <c r="U27" s="4">
        <v>0</v>
      </c>
      <c r="V27" s="62">
        <f>SUM(T27+U27)</f>
        <v>1.2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s="4">
        <v>1.2</v>
      </c>
      <c r="P28" s="4">
        <v>0</v>
      </c>
      <c r="Q28" s="4">
        <v>0</v>
      </c>
      <c r="R28" s="4">
        <v>0</v>
      </c>
      <c r="S28" s="4">
        <v>0</v>
      </c>
      <c r="T28" s="62">
        <f>SUM(B28:S28)</f>
        <v>1.2</v>
      </c>
      <c r="U28" s="4">
        <v>0</v>
      </c>
      <c r="V28" s="62">
        <f>SUM(T28+U28)</f>
        <v>1.2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s="4">
        <v>12</v>
      </c>
      <c r="P29" s="4">
        <v>0</v>
      </c>
      <c r="Q29" s="4">
        <v>0</v>
      </c>
      <c r="R29" s="4">
        <v>0</v>
      </c>
      <c r="S29" s="4">
        <v>0</v>
      </c>
      <c r="T29" s="62">
        <f>SUM(B29:S29)</f>
        <v>12</v>
      </c>
      <c r="U29" s="4">
        <v>0</v>
      </c>
      <c r="V29" s="62">
        <f>SUM(T29+U29)</f>
        <v>12</v>
      </c>
    </row>
    <row r="30" spans="1:22" x14ac:dyDescent="0.2">
      <c r="A30" s="11">
        <v>40324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 s="4">
        <v>7</v>
      </c>
      <c r="P30" s="4">
        <v>0</v>
      </c>
      <c r="Q30" s="4">
        <v>0</v>
      </c>
      <c r="R30" s="4">
        <v>0</v>
      </c>
      <c r="S30" s="4">
        <v>0</v>
      </c>
      <c r="T30" s="62">
        <f>SUM(B30:S30)</f>
        <v>9</v>
      </c>
      <c r="U30" s="4">
        <v>1</v>
      </c>
      <c r="V30" s="62">
        <f>SUM(T30+U30)</f>
        <v>10</v>
      </c>
    </row>
    <row r="31" spans="1:22" x14ac:dyDescent="0.2">
      <c r="A31" s="11">
        <v>40325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11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13</v>
      </c>
      <c r="U31" s="4">
        <v>4</v>
      </c>
      <c r="V31" s="62">
        <f t="shared" si="1"/>
        <v>17</v>
      </c>
    </row>
    <row r="32" spans="1:22" x14ac:dyDescent="0.2">
      <c r="A32" s="11">
        <v>40326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0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2</v>
      </c>
      <c r="U32" s="4">
        <v>1</v>
      </c>
      <c r="V32" s="62">
        <f t="shared" si="1"/>
        <v>3</v>
      </c>
    </row>
    <row r="33" spans="1:22" x14ac:dyDescent="0.2">
      <c r="A33" s="11">
        <v>40327</v>
      </c>
      <c r="B33">
        <v>1.25</v>
      </c>
      <c r="C33">
        <v>1</v>
      </c>
      <c r="D33">
        <v>0</v>
      </c>
      <c r="E33">
        <v>0</v>
      </c>
      <c r="F33">
        <v>0</v>
      </c>
      <c r="G33">
        <v>0</v>
      </c>
      <c r="H33" s="4">
        <v>0</v>
      </c>
      <c r="I33" s="4">
        <v>0</v>
      </c>
      <c r="J33" s="4">
        <v>0</v>
      </c>
      <c r="K33" s="4">
        <v>0</v>
      </c>
      <c r="L33" s="4">
        <v>3</v>
      </c>
      <c r="M33" s="4">
        <v>0</v>
      </c>
      <c r="N33" s="4">
        <v>0</v>
      </c>
      <c r="O33" s="4">
        <v>5.5</v>
      </c>
      <c r="P33" s="4">
        <v>0</v>
      </c>
      <c r="Q33" s="4">
        <v>0</v>
      </c>
      <c r="R33" s="4">
        <v>0</v>
      </c>
      <c r="S33" s="4">
        <v>0</v>
      </c>
      <c r="T33" s="62">
        <f t="shared" si="0"/>
        <v>10.75</v>
      </c>
      <c r="U33" s="4">
        <v>2</v>
      </c>
      <c r="V33" s="62">
        <f t="shared" si="1"/>
        <v>12.75</v>
      </c>
    </row>
    <row r="34" spans="1:22" x14ac:dyDescent="0.2">
      <c r="A34" s="11">
        <v>40328</v>
      </c>
      <c r="B34">
        <v>1.25</v>
      </c>
      <c r="C34">
        <v>1</v>
      </c>
      <c r="D34">
        <v>0</v>
      </c>
      <c r="E34">
        <v>0</v>
      </c>
      <c r="F34">
        <v>0</v>
      </c>
      <c r="G34">
        <v>0</v>
      </c>
      <c r="H34" s="4">
        <v>0</v>
      </c>
      <c r="I34" s="4">
        <v>0</v>
      </c>
      <c r="J34" s="4">
        <v>0</v>
      </c>
      <c r="K34" s="4">
        <v>0</v>
      </c>
      <c r="L34" s="4">
        <v>3</v>
      </c>
      <c r="M34" s="4">
        <v>0</v>
      </c>
      <c r="N34" s="4">
        <v>0</v>
      </c>
      <c r="O34" s="4">
        <v>5.5</v>
      </c>
      <c r="P34" s="4">
        <v>0</v>
      </c>
      <c r="Q34" s="4">
        <v>0</v>
      </c>
      <c r="R34" s="4">
        <v>0</v>
      </c>
      <c r="S34" s="4">
        <v>0</v>
      </c>
      <c r="T34" s="62">
        <f t="shared" si="0"/>
        <v>10.75</v>
      </c>
      <c r="U34" s="4">
        <v>2</v>
      </c>
      <c r="V34" s="62">
        <f t="shared" si="1"/>
        <v>12.75</v>
      </c>
    </row>
    <row r="35" spans="1:22" x14ac:dyDescent="0.2">
      <c r="A35" s="11">
        <v>40329</v>
      </c>
      <c r="B35">
        <v>1.25</v>
      </c>
      <c r="C35">
        <v>1</v>
      </c>
      <c r="D35">
        <v>0</v>
      </c>
      <c r="E35">
        <v>0</v>
      </c>
      <c r="F35">
        <v>0</v>
      </c>
      <c r="G35">
        <v>0</v>
      </c>
      <c r="H35" s="4">
        <v>0</v>
      </c>
      <c r="I35" s="4">
        <v>0</v>
      </c>
      <c r="J35" s="4">
        <v>0</v>
      </c>
      <c r="K35" s="4">
        <v>0</v>
      </c>
      <c r="L35" s="4">
        <v>3</v>
      </c>
      <c r="M35" s="4">
        <v>0</v>
      </c>
      <c r="N35" s="4">
        <v>0</v>
      </c>
      <c r="O35" s="4">
        <v>5.5</v>
      </c>
      <c r="P35" s="4">
        <v>0</v>
      </c>
      <c r="Q35" s="4">
        <v>0</v>
      </c>
      <c r="R35" s="4">
        <v>0</v>
      </c>
      <c r="S35" s="4">
        <v>0</v>
      </c>
      <c r="T35" s="62">
        <f>SUM(B35:S35)</f>
        <v>10.75</v>
      </c>
      <c r="U35" s="4">
        <v>2</v>
      </c>
      <c r="V35" s="62">
        <f>SUM(T35+U35)</f>
        <v>12.75</v>
      </c>
    </row>
    <row r="36" spans="1:22" x14ac:dyDescent="0.2">
      <c r="A36" s="11">
        <v>40330</v>
      </c>
      <c r="B36">
        <v>1.25</v>
      </c>
      <c r="C36">
        <v>1</v>
      </c>
      <c r="D36">
        <v>0</v>
      </c>
      <c r="E36">
        <v>0</v>
      </c>
      <c r="F36">
        <v>0</v>
      </c>
      <c r="G36">
        <v>0</v>
      </c>
      <c r="H36" s="4">
        <v>0</v>
      </c>
      <c r="I36" s="4">
        <v>0</v>
      </c>
      <c r="J36" s="4">
        <v>0</v>
      </c>
      <c r="K36" s="4">
        <v>0</v>
      </c>
      <c r="L36" s="4">
        <v>3</v>
      </c>
      <c r="M36" s="4">
        <v>0</v>
      </c>
      <c r="N36" s="4">
        <v>0</v>
      </c>
      <c r="O36" s="4">
        <v>5.5</v>
      </c>
      <c r="P36" s="4">
        <v>0</v>
      </c>
      <c r="Q36" s="4">
        <v>0</v>
      </c>
      <c r="R36" s="4">
        <v>0</v>
      </c>
      <c r="S36" s="4">
        <v>0</v>
      </c>
      <c r="T36" s="62">
        <f>SUM(B36:S36)</f>
        <v>10.75</v>
      </c>
      <c r="U36" s="4">
        <v>2</v>
      </c>
      <c r="V36" s="62">
        <f>SUM(T36+U36)</f>
        <v>12.75</v>
      </c>
    </row>
    <row r="37" spans="1:22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0</v>
      </c>
      <c r="U37" s="4">
        <v>0</v>
      </c>
      <c r="V37" s="62">
        <f t="shared" si="1"/>
        <v>0</v>
      </c>
    </row>
    <row r="38" spans="1:22" x14ac:dyDescent="0.2">
      <c r="A38" s="11">
        <v>40332</v>
      </c>
      <c r="B38">
        <v>3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3</v>
      </c>
      <c r="P38" s="4">
        <v>0</v>
      </c>
      <c r="Q38" s="1">
        <v>0</v>
      </c>
      <c r="R38" s="4">
        <v>0</v>
      </c>
      <c r="S38" s="1">
        <v>0</v>
      </c>
      <c r="T38" s="62">
        <f>SUM(B38:S38)</f>
        <v>6</v>
      </c>
      <c r="U38" s="4">
        <v>3</v>
      </c>
      <c r="V38" s="62">
        <f t="shared" si="1"/>
        <v>9</v>
      </c>
    </row>
    <row r="39" spans="1:22" x14ac:dyDescent="0.2">
      <c r="A39" s="11">
        <v>40333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3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5</v>
      </c>
      <c r="U39" s="4">
        <v>5</v>
      </c>
      <c r="V39" s="62">
        <f t="shared" si="1"/>
        <v>10</v>
      </c>
    </row>
    <row r="40" spans="1:22" x14ac:dyDescent="0.2">
      <c r="A40" s="11">
        <v>40334</v>
      </c>
      <c r="B40">
        <v>2</v>
      </c>
      <c r="C40">
        <v>0.33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3.67</v>
      </c>
      <c r="P40">
        <v>0</v>
      </c>
      <c r="Q40">
        <v>0</v>
      </c>
      <c r="R40">
        <v>0</v>
      </c>
      <c r="S40">
        <v>0</v>
      </c>
      <c r="T40" s="62">
        <f t="shared" si="0"/>
        <v>6</v>
      </c>
      <c r="U40" s="4">
        <v>1</v>
      </c>
      <c r="V40" s="62">
        <f t="shared" si="1"/>
        <v>7</v>
      </c>
    </row>
    <row r="41" spans="1:22" x14ac:dyDescent="0.2">
      <c r="A41" s="11">
        <v>40335</v>
      </c>
      <c r="B41">
        <v>2</v>
      </c>
      <c r="C41">
        <v>0.33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3.67</v>
      </c>
      <c r="P41">
        <v>0</v>
      </c>
      <c r="Q41">
        <v>0</v>
      </c>
      <c r="R41">
        <v>0</v>
      </c>
      <c r="S41">
        <v>0</v>
      </c>
      <c r="T41" s="62">
        <f t="shared" si="0"/>
        <v>6</v>
      </c>
      <c r="U41" s="4">
        <v>1</v>
      </c>
      <c r="V41" s="62">
        <f t="shared" si="1"/>
        <v>7</v>
      </c>
    </row>
    <row r="42" spans="1:22" x14ac:dyDescent="0.2">
      <c r="A42" s="11">
        <v>40336</v>
      </c>
      <c r="B42">
        <v>2</v>
      </c>
      <c r="C42">
        <v>0.33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3.67</v>
      </c>
      <c r="P42">
        <v>0</v>
      </c>
      <c r="Q42">
        <v>0</v>
      </c>
      <c r="R42">
        <v>0</v>
      </c>
      <c r="S42">
        <v>0</v>
      </c>
      <c r="T42" s="62">
        <f>SUM(B42:S42)</f>
        <v>6</v>
      </c>
      <c r="U42" s="4">
        <v>1</v>
      </c>
      <c r="V42" s="62">
        <f>SUM(T42+U42)</f>
        <v>7</v>
      </c>
    </row>
    <row r="43" spans="1:22" x14ac:dyDescent="0.2">
      <c r="A43" s="11">
        <v>40337</v>
      </c>
      <c r="B43">
        <v>5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15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20</v>
      </c>
      <c r="U43" s="4">
        <v>5</v>
      </c>
      <c r="V43" s="62">
        <f>SUM(T43+U43)</f>
        <v>25</v>
      </c>
    </row>
    <row r="44" spans="1:22" x14ac:dyDescent="0.2">
      <c r="A44" s="11">
        <v>40338</v>
      </c>
      <c r="B44">
        <v>1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 s="62">
        <f t="shared" si="0"/>
        <v>4</v>
      </c>
      <c r="U44" s="4">
        <v>4</v>
      </c>
      <c r="V44" s="62">
        <f t="shared" si="1"/>
        <v>8</v>
      </c>
    </row>
    <row r="45" spans="1:22" x14ac:dyDescent="0.2">
      <c r="A45" s="11">
        <v>40339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1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3</v>
      </c>
      <c r="U45" s="4">
        <v>5</v>
      </c>
      <c r="V45" s="62">
        <f t="shared" si="1"/>
        <v>8</v>
      </c>
    </row>
    <row r="46" spans="1:22" x14ac:dyDescent="0.2">
      <c r="A46" s="11">
        <v>40340</v>
      </c>
      <c r="B46">
        <v>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0</v>
      </c>
      <c r="Q46">
        <v>0</v>
      </c>
      <c r="R46">
        <v>0</v>
      </c>
      <c r="S46">
        <v>0</v>
      </c>
      <c r="T46" s="62">
        <f t="shared" si="0"/>
        <v>13</v>
      </c>
      <c r="U46" s="4">
        <v>14</v>
      </c>
      <c r="V46" s="62">
        <f t="shared" si="1"/>
        <v>27</v>
      </c>
    </row>
    <row r="47" spans="1:22" x14ac:dyDescent="0.2">
      <c r="A47" s="11">
        <v>40341</v>
      </c>
      <c r="B47">
        <v>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0.33</v>
      </c>
      <c r="M47">
        <v>0</v>
      </c>
      <c r="N47">
        <v>0</v>
      </c>
      <c r="O47">
        <v>0.66</v>
      </c>
      <c r="P47">
        <v>0</v>
      </c>
      <c r="Q47">
        <v>0</v>
      </c>
      <c r="R47">
        <v>0</v>
      </c>
      <c r="S47">
        <v>0</v>
      </c>
      <c r="T47" s="62">
        <f t="shared" si="0"/>
        <v>21.99</v>
      </c>
      <c r="U47" s="4">
        <v>4.66</v>
      </c>
      <c r="V47" s="62">
        <f t="shared" si="1"/>
        <v>26.65</v>
      </c>
    </row>
    <row r="48" spans="1:22" x14ac:dyDescent="0.2">
      <c r="A48" s="11">
        <v>40342</v>
      </c>
      <c r="B48">
        <v>21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</v>
      </c>
      <c r="O48">
        <v>0.66</v>
      </c>
      <c r="P48">
        <v>0</v>
      </c>
      <c r="Q48">
        <v>0</v>
      </c>
      <c r="R48">
        <v>0</v>
      </c>
      <c r="S48">
        <v>0</v>
      </c>
      <c r="T48" s="62">
        <f t="shared" si="0"/>
        <v>21.99</v>
      </c>
      <c r="U48" s="4">
        <v>4.66</v>
      </c>
      <c r="V48" s="62">
        <f t="shared" si="1"/>
        <v>26.65</v>
      </c>
    </row>
    <row r="49" spans="1:22" x14ac:dyDescent="0.2">
      <c r="A49" s="11">
        <v>40343</v>
      </c>
      <c r="B49">
        <v>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</v>
      </c>
      <c r="O49">
        <v>0.66</v>
      </c>
      <c r="P49">
        <v>0</v>
      </c>
      <c r="Q49">
        <v>0</v>
      </c>
      <c r="R49">
        <v>0</v>
      </c>
      <c r="S49">
        <v>0</v>
      </c>
      <c r="T49" s="62">
        <f t="shared" si="0"/>
        <v>21.99</v>
      </c>
      <c r="U49" s="4">
        <v>4.66</v>
      </c>
      <c r="V49" s="62">
        <f t="shared" si="1"/>
        <v>26.65</v>
      </c>
    </row>
    <row r="50" spans="1:22" x14ac:dyDescent="0.2">
      <c r="A50" s="11">
        <v>40344</v>
      </c>
      <c r="B50">
        <v>54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1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55</v>
      </c>
      <c r="U50" s="4">
        <v>14</v>
      </c>
      <c r="V50" s="62">
        <f t="shared" si="1"/>
        <v>69</v>
      </c>
    </row>
    <row r="51" spans="1:22" x14ac:dyDescent="0.2">
      <c r="A51" s="11">
        <v>40345</v>
      </c>
      <c r="B51" s="24" t="s">
        <v>32</v>
      </c>
      <c r="C51" s="24" t="s">
        <v>32</v>
      </c>
      <c r="D51" s="24" t="s">
        <v>32</v>
      </c>
      <c r="E51" s="24" t="s">
        <v>32</v>
      </c>
      <c r="F51" s="24" t="s">
        <v>32</v>
      </c>
      <c r="G51" s="24" t="s">
        <v>32</v>
      </c>
      <c r="H51" s="24" t="s">
        <v>32</v>
      </c>
      <c r="I51" s="24" t="s">
        <v>32</v>
      </c>
      <c r="J51" s="24" t="s">
        <v>32</v>
      </c>
      <c r="K51" s="24" t="s">
        <v>32</v>
      </c>
      <c r="L51" s="24" t="s">
        <v>32</v>
      </c>
      <c r="M51" s="24" t="s">
        <v>32</v>
      </c>
      <c r="N51" s="24" t="s">
        <v>32</v>
      </c>
      <c r="O51" s="24" t="s">
        <v>32</v>
      </c>
      <c r="P51" s="24" t="s">
        <v>32</v>
      </c>
      <c r="Q51" s="24" t="s">
        <v>32</v>
      </c>
      <c r="R51" s="24" t="s">
        <v>32</v>
      </c>
      <c r="S51" s="24" t="s">
        <v>32</v>
      </c>
      <c r="T51" s="24" t="s">
        <v>32</v>
      </c>
      <c r="U51" s="24" t="s">
        <v>32</v>
      </c>
      <c r="V51" s="24" t="s">
        <v>32</v>
      </c>
    </row>
    <row r="52" spans="1:22" x14ac:dyDescent="0.2">
      <c r="A52" s="11">
        <v>40346</v>
      </c>
      <c r="B52" s="24">
        <v>84</v>
      </c>
      <c r="C52" s="24">
        <v>1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3</v>
      </c>
      <c r="P52" s="24">
        <v>0</v>
      </c>
      <c r="Q52" s="24">
        <v>0</v>
      </c>
      <c r="R52" s="24">
        <v>0</v>
      </c>
      <c r="S52" s="24">
        <v>0</v>
      </c>
      <c r="T52" s="62">
        <f t="shared" si="0"/>
        <v>88</v>
      </c>
      <c r="U52" s="26">
        <v>21</v>
      </c>
      <c r="V52" s="62">
        <f t="shared" si="1"/>
        <v>109</v>
      </c>
    </row>
    <row r="53" spans="1:22" x14ac:dyDescent="0.2">
      <c r="A53" s="11">
        <v>40347</v>
      </c>
      <c r="B53" s="24">
        <v>5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62">
        <f t="shared" si="0"/>
        <v>5</v>
      </c>
      <c r="U53" s="26">
        <v>1</v>
      </c>
      <c r="V53" s="62">
        <f t="shared" si="1"/>
        <v>6</v>
      </c>
    </row>
    <row r="54" spans="1:22" x14ac:dyDescent="0.2">
      <c r="A54" s="11">
        <v>40348</v>
      </c>
      <c r="B54" s="24">
        <v>36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0.66</v>
      </c>
      <c r="P54" s="24">
        <v>0</v>
      </c>
      <c r="Q54" s="24">
        <v>0</v>
      </c>
      <c r="R54" s="24">
        <v>0</v>
      </c>
      <c r="S54" s="24">
        <v>0</v>
      </c>
      <c r="T54" s="62">
        <f>SUM(B55:S55)</f>
        <v>36.659999999999997</v>
      </c>
      <c r="U54" s="26">
        <v>2.66</v>
      </c>
      <c r="V54" s="62">
        <f t="shared" si="1"/>
        <v>39.319999999999993</v>
      </c>
    </row>
    <row r="55" spans="1:22" x14ac:dyDescent="0.2">
      <c r="A55" s="11">
        <v>40349</v>
      </c>
      <c r="B55" s="24">
        <v>36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0.66</v>
      </c>
      <c r="P55" s="24">
        <v>0</v>
      </c>
      <c r="Q55" s="24">
        <v>0</v>
      </c>
      <c r="R55" s="24">
        <v>0</v>
      </c>
      <c r="S55" s="24">
        <v>0</v>
      </c>
      <c r="T55" s="62" t="e">
        <f>SUM(#REF!)</f>
        <v>#REF!</v>
      </c>
      <c r="U55" s="26">
        <v>2.66</v>
      </c>
      <c r="V55" s="62" t="e">
        <f t="shared" si="1"/>
        <v>#REF!</v>
      </c>
    </row>
    <row r="56" spans="1:22" x14ac:dyDescent="0.2">
      <c r="A56" s="11">
        <v>40350</v>
      </c>
      <c r="B56" s="24">
        <v>36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0.66</v>
      </c>
      <c r="P56" s="24">
        <v>0</v>
      </c>
      <c r="Q56" s="24">
        <v>0</v>
      </c>
      <c r="R56" s="24">
        <v>0</v>
      </c>
      <c r="S56" s="24">
        <v>0</v>
      </c>
      <c r="T56" s="62">
        <f t="shared" si="0"/>
        <v>36.659999999999997</v>
      </c>
      <c r="U56" s="26">
        <v>2.66</v>
      </c>
      <c r="V56" s="62">
        <f t="shared" si="1"/>
        <v>39.319999999999993</v>
      </c>
    </row>
    <row r="57" spans="1:22" x14ac:dyDescent="0.2">
      <c r="A57" s="11">
        <v>40351</v>
      </c>
      <c r="B57" s="24">
        <v>31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62">
        <f t="shared" si="0"/>
        <v>31</v>
      </c>
      <c r="U57" s="26">
        <v>4</v>
      </c>
      <c r="V57" s="62">
        <f t="shared" si="1"/>
        <v>35</v>
      </c>
    </row>
    <row r="58" spans="1:22" x14ac:dyDescent="0.2">
      <c r="A58" s="11">
        <v>40352</v>
      </c>
      <c r="B58" s="24">
        <v>38</v>
      </c>
      <c r="C58" s="24">
        <v>0</v>
      </c>
      <c r="D58" s="24">
        <v>0</v>
      </c>
      <c r="E58" s="24">
        <v>0</v>
      </c>
      <c r="F58" s="24">
        <v>1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62">
        <f t="shared" si="0"/>
        <v>39</v>
      </c>
      <c r="U58" s="26">
        <v>1</v>
      </c>
      <c r="V58" s="62">
        <f t="shared" si="1"/>
        <v>40</v>
      </c>
    </row>
    <row r="59" spans="1:22" x14ac:dyDescent="0.2">
      <c r="A59" s="11">
        <v>40353</v>
      </c>
      <c r="B59" s="24">
        <v>24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62">
        <f t="shared" si="0"/>
        <v>24</v>
      </c>
      <c r="U59" s="26">
        <v>1</v>
      </c>
      <c r="V59" s="62">
        <f t="shared" si="1"/>
        <v>25</v>
      </c>
    </row>
    <row r="60" spans="1:22" x14ac:dyDescent="0.2">
      <c r="A60" s="11">
        <v>40354</v>
      </c>
      <c r="B60" s="24">
        <v>18</v>
      </c>
      <c r="C60" s="24">
        <v>3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1</v>
      </c>
      <c r="P60" s="24">
        <v>0</v>
      </c>
      <c r="Q60" s="24">
        <v>0</v>
      </c>
      <c r="R60" s="24">
        <v>0</v>
      </c>
      <c r="S60" s="24">
        <v>0</v>
      </c>
      <c r="T60" s="62">
        <f t="shared" si="0"/>
        <v>22</v>
      </c>
      <c r="U60" s="26">
        <v>6</v>
      </c>
      <c r="V60" s="62">
        <f t="shared" si="1"/>
        <v>28</v>
      </c>
    </row>
    <row r="61" spans="1:22" x14ac:dyDescent="0.2">
      <c r="A61" s="11">
        <v>40355</v>
      </c>
      <c r="B61" s="24">
        <v>20.6</v>
      </c>
      <c r="C61" s="24">
        <v>1.66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0.33</v>
      </c>
      <c r="P61" s="24">
        <v>0</v>
      </c>
      <c r="Q61" s="24">
        <v>0</v>
      </c>
      <c r="R61" s="24">
        <v>0</v>
      </c>
      <c r="S61" s="24">
        <v>0</v>
      </c>
      <c r="T61" s="62">
        <f t="shared" si="0"/>
        <v>22.59</v>
      </c>
      <c r="U61" s="26">
        <v>1.66</v>
      </c>
      <c r="V61" s="62">
        <f t="shared" si="1"/>
        <v>24.25</v>
      </c>
    </row>
    <row r="62" spans="1:22" x14ac:dyDescent="0.2">
      <c r="A62" s="11">
        <v>40356</v>
      </c>
      <c r="B62" s="24">
        <v>20.6</v>
      </c>
      <c r="C62" s="24">
        <v>1.66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0.33</v>
      </c>
      <c r="P62" s="24">
        <v>0</v>
      </c>
      <c r="Q62" s="24">
        <v>0</v>
      </c>
      <c r="R62" s="24">
        <v>0</v>
      </c>
      <c r="S62" s="24">
        <v>0</v>
      </c>
      <c r="T62" s="62">
        <f t="shared" si="0"/>
        <v>22.59</v>
      </c>
      <c r="U62" s="26">
        <v>1.66</v>
      </c>
      <c r="V62" s="62">
        <f t="shared" si="1"/>
        <v>24.25</v>
      </c>
    </row>
    <row r="63" spans="1:22" x14ac:dyDescent="0.2">
      <c r="A63" s="11">
        <v>40357</v>
      </c>
      <c r="B63" s="24">
        <v>20.6</v>
      </c>
      <c r="C63" s="24">
        <v>1.66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0.33</v>
      </c>
      <c r="P63" s="24">
        <v>0</v>
      </c>
      <c r="Q63" s="24">
        <v>0</v>
      </c>
      <c r="R63" s="24">
        <v>0</v>
      </c>
      <c r="S63" s="24">
        <v>0</v>
      </c>
      <c r="T63" s="62">
        <f t="shared" si="0"/>
        <v>22.59</v>
      </c>
      <c r="U63" s="26">
        <v>1.66</v>
      </c>
      <c r="V63" s="62">
        <f t="shared" si="1"/>
        <v>24.25</v>
      </c>
    </row>
    <row r="64" spans="1:22" x14ac:dyDescent="0.2">
      <c r="A64" s="11">
        <v>40358</v>
      </c>
      <c r="B64" s="24">
        <v>3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62">
        <f t="shared" si="0"/>
        <v>3</v>
      </c>
      <c r="U64" s="26">
        <v>0</v>
      </c>
      <c r="V64" s="62">
        <f t="shared" si="1"/>
        <v>3</v>
      </c>
    </row>
    <row r="65" spans="1:22" x14ac:dyDescent="0.2">
      <c r="A65" s="11">
        <v>40359</v>
      </c>
      <c r="B65" s="24">
        <v>44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62">
        <f t="shared" si="0"/>
        <v>44</v>
      </c>
      <c r="U65" s="26">
        <v>5</v>
      </c>
      <c r="V65" s="62">
        <f t="shared" si="1"/>
        <v>49</v>
      </c>
    </row>
    <row r="66" spans="1:22" x14ac:dyDescent="0.2">
      <c r="A66" s="11">
        <v>40360</v>
      </c>
      <c r="B66" s="24">
        <v>16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62">
        <f t="shared" si="0"/>
        <v>16</v>
      </c>
      <c r="U66" s="26">
        <v>0</v>
      </c>
      <c r="V66" s="62">
        <f t="shared" si="1"/>
        <v>16</v>
      </c>
    </row>
    <row r="67" spans="1:22" x14ac:dyDescent="0.2">
      <c r="A67" s="11">
        <v>40361</v>
      </c>
      <c r="B67" s="24">
        <v>20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1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1</v>
      </c>
      <c r="P67" s="24">
        <v>0</v>
      </c>
      <c r="Q67" s="24">
        <v>0</v>
      </c>
      <c r="R67" s="24">
        <v>0</v>
      </c>
      <c r="S67" s="24">
        <v>0</v>
      </c>
      <c r="T67" s="62">
        <f t="shared" si="0"/>
        <v>22</v>
      </c>
      <c r="U67" s="26">
        <v>0</v>
      </c>
      <c r="V67" s="62">
        <f t="shared" si="1"/>
        <v>22</v>
      </c>
    </row>
    <row r="68" spans="1:22" x14ac:dyDescent="0.2">
      <c r="A68" s="11">
        <v>40362</v>
      </c>
      <c r="B68" s="24">
        <v>20</v>
      </c>
      <c r="C68" s="24">
        <v>2.5</v>
      </c>
      <c r="D68" s="24">
        <v>0</v>
      </c>
      <c r="E68" s="24">
        <v>1</v>
      </c>
      <c r="F68" s="24">
        <v>0</v>
      </c>
      <c r="G68" s="24">
        <v>0</v>
      </c>
      <c r="H68" s="24">
        <v>0</v>
      </c>
      <c r="I68" s="24">
        <v>1.25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0.5</v>
      </c>
      <c r="P68" s="24">
        <v>0</v>
      </c>
      <c r="Q68" s="24">
        <v>0</v>
      </c>
      <c r="R68" s="24">
        <v>0</v>
      </c>
      <c r="S68" s="24">
        <v>0</v>
      </c>
      <c r="T68" s="62">
        <f t="shared" si="0"/>
        <v>25.25</v>
      </c>
      <c r="U68" s="26">
        <v>2.5</v>
      </c>
      <c r="V68" s="62">
        <f t="shared" si="1"/>
        <v>27.75</v>
      </c>
    </row>
    <row r="69" spans="1:22" x14ac:dyDescent="0.2">
      <c r="A69" s="11">
        <v>40363</v>
      </c>
      <c r="B69" s="24">
        <v>20</v>
      </c>
      <c r="C69" s="24">
        <v>2.5</v>
      </c>
      <c r="D69" s="24">
        <v>0</v>
      </c>
      <c r="E69" s="24">
        <v>1</v>
      </c>
      <c r="F69" s="24">
        <v>0</v>
      </c>
      <c r="G69" s="24">
        <v>0</v>
      </c>
      <c r="H69" s="24">
        <v>0</v>
      </c>
      <c r="I69" s="24">
        <v>1.25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0.5</v>
      </c>
      <c r="P69" s="24">
        <v>0</v>
      </c>
      <c r="Q69" s="24">
        <v>0</v>
      </c>
      <c r="R69" s="24">
        <v>0</v>
      </c>
      <c r="S69" s="24">
        <v>0</v>
      </c>
      <c r="T69" s="62">
        <f t="shared" si="0"/>
        <v>25.25</v>
      </c>
      <c r="U69" s="26">
        <v>2.5</v>
      </c>
      <c r="V69" s="62">
        <f t="shared" si="1"/>
        <v>27.75</v>
      </c>
    </row>
    <row r="70" spans="1:22" x14ac:dyDescent="0.2">
      <c r="A70" s="11">
        <v>40364</v>
      </c>
      <c r="B70" s="24">
        <v>20</v>
      </c>
      <c r="C70" s="24">
        <v>2.5</v>
      </c>
      <c r="D70" s="24">
        <v>0</v>
      </c>
      <c r="E70" s="24">
        <v>1</v>
      </c>
      <c r="F70" s="24">
        <v>0</v>
      </c>
      <c r="G70" s="24">
        <v>0</v>
      </c>
      <c r="H70" s="24">
        <v>0</v>
      </c>
      <c r="I70" s="24">
        <v>1.25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0.5</v>
      </c>
      <c r="P70" s="24">
        <v>0</v>
      </c>
      <c r="Q70" s="24">
        <v>0</v>
      </c>
      <c r="R70" s="24">
        <v>0</v>
      </c>
      <c r="S70" s="24">
        <v>0</v>
      </c>
      <c r="T70" s="62">
        <f t="shared" si="0"/>
        <v>25.25</v>
      </c>
      <c r="U70" s="26">
        <v>2.5</v>
      </c>
      <c r="V70" s="62">
        <f t="shared" si="1"/>
        <v>27.75</v>
      </c>
    </row>
    <row r="71" spans="1:22" x14ac:dyDescent="0.2">
      <c r="A71" s="11">
        <v>40365</v>
      </c>
      <c r="B71" s="24">
        <v>20</v>
      </c>
      <c r="C71" s="24">
        <v>2.5</v>
      </c>
      <c r="D71" s="24">
        <v>0</v>
      </c>
      <c r="E71" s="24">
        <v>1</v>
      </c>
      <c r="F71" s="24">
        <v>0</v>
      </c>
      <c r="G71" s="24">
        <v>0</v>
      </c>
      <c r="H71" s="24">
        <v>0</v>
      </c>
      <c r="I71" s="24">
        <v>1.25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0.5</v>
      </c>
      <c r="P71" s="24">
        <v>0</v>
      </c>
      <c r="Q71" s="24">
        <v>0</v>
      </c>
      <c r="R71" s="24">
        <v>0</v>
      </c>
      <c r="S71" s="24">
        <v>0</v>
      </c>
      <c r="T71" s="62">
        <f t="shared" si="0"/>
        <v>25.25</v>
      </c>
      <c r="U71" s="26">
        <v>2.5</v>
      </c>
      <c r="V71" s="62">
        <f t="shared" si="1"/>
        <v>27.75</v>
      </c>
    </row>
    <row r="72" spans="1:22" x14ac:dyDescent="0.2">
      <c r="A72" s="11">
        <v>40366</v>
      </c>
      <c r="B72" s="24">
        <v>21</v>
      </c>
      <c r="C72" s="24">
        <v>3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1</v>
      </c>
      <c r="P72" s="24">
        <v>0</v>
      </c>
      <c r="Q72" s="24">
        <v>0</v>
      </c>
      <c r="R72" s="24">
        <v>0</v>
      </c>
      <c r="S72" s="24">
        <v>0</v>
      </c>
      <c r="T72" s="62">
        <f t="shared" si="0"/>
        <v>25</v>
      </c>
      <c r="U72" s="26">
        <v>4</v>
      </c>
      <c r="V72" s="62">
        <f t="shared" si="1"/>
        <v>29</v>
      </c>
    </row>
    <row r="73" spans="1:22" x14ac:dyDescent="0.2">
      <c r="A73" s="11">
        <v>40367</v>
      </c>
      <c r="B73" s="24">
        <v>11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2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62">
        <f t="shared" ref="T73:T132" si="2">SUM(B73:S73)</f>
        <v>13</v>
      </c>
      <c r="U73" s="26">
        <v>3</v>
      </c>
      <c r="V73" s="62">
        <f t="shared" si="1"/>
        <v>16</v>
      </c>
    </row>
    <row r="74" spans="1:22" x14ac:dyDescent="0.2">
      <c r="A74" s="11">
        <v>40368</v>
      </c>
      <c r="B74" s="24">
        <v>21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1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62">
        <f t="shared" si="2"/>
        <v>22</v>
      </c>
      <c r="U74" s="26">
        <v>2</v>
      </c>
      <c r="V74" s="62">
        <f t="shared" ref="V74:V132" si="3">SUM(T74+U74)</f>
        <v>24</v>
      </c>
    </row>
    <row r="75" spans="1:22" x14ac:dyDescent="0.2">
      <c r="A75" s="11">
        <v>40369</v>
      </c>
      <c r="B75" s="24">
        <v>21.67</v>
      </c>
      <c r="C75" s="24">
        <v>0</v>
      </c>
      <c r="D75" s="24">
        <v>0</v>
      </c>
      <c r="E75" s="24">
        <v>0.33</v>
      </c>
      <c r="F75" s="24">
        <v>0</v>
      </c>
      <c r="G75" s="24">
        <v>0</v>
      </c>
      <c r="H75" s="24">
        <v>0</v>
      </c>
      <c r="I75" s="24">
        <v>1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62">
        <f t="shared" si="2"/>
        <v>23</v>
      </c>
      <c r="U75" s="26">
        <v>2.67</v>
      </c>
      <c r="V75" s="62">
        <f t="shared" si="3"/>
        <v>25.67</v>
      </c>
    </row>
    <row r="76" spans="1:22" x14ac:dyDescent="0.2">
      <c r="A76" s="11">
        <v>40370</v>
      </c>
      <c r="B76" s="24">
        <v>21.67</v>
      </c>
      <c r="C76" s="24">
        <v>0</v>
      </c>
      <c r="D76" s="24">
        <v>0</v>
      </c>
      <c r="E76" s="24">
        <v>0.33</v>
      </c>
      <c r="F76" s="24">
        <v>0</v>
      </c>
      <c r="G76" s="24">
        <v>0</v>
      </c>
      <c r="H76" s="24">
        <v>0</v>
      </c>
      <c r="I76" s="24">
        <v>1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62">
        <f t="shared" si="2"/>
        <v>23</v>
      </c>
      <c r="U76" s="26">
        <v>2.67</v>
      </c>
      <c r="V76" s="62">
        <f t="shared" si="3"/>
        <v>25.67</v>
      </c>
    </row>
    <row r="77" spans="1:22" x14ac:dyDescent="0.2">
      <c r="A77" s="11">
        <v>40371</v>
      </c>
      <c r="B77" s="24">
        <v>21.67</v>
      </c>
      <c r="C77" s="24">
        <v>0</v>
      </c>
      <c r="D77" s="24">
        <v>0</v>
      </c>
      <c r="E77" s="24">
        <v>0.33</v>
      </c>
      <c r="F77" s="24">
        <v>0</v>
      </c>
      <c r="G77" s="24">
        <v>0</v>
      </c>
      <c r="H77" s="24">
        <v>0</v>
      </c>
      <c r="I77" s="24">
        <v>1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62">
        <f>SUM(B77:S77)</f>
        <v>23</v>
      </c>
      <c r="U77" s="26">
        <v>2.67</v>
      </c>
      <c r="V77" s="62">
        <f>SUM(T77+U77)</f>
        <v>25.67</v>
      </c>
    </row>
    <row r="78" spans="1:22" x14ac:dyDescent="0.2">
      <c r="A78" s="11">
        <v>40372</v>
      </c>
      <c r="B78" s="24">
        <v>17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1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62">
        <f>SUM(B78:S78)</f>
        <v>18</v>
      </c>
      <c r="U78" s="26">
        <v>3</v>
      </c>
      <c r="V78" s="62">
        <f>SUM(T78+U78)</f>
        <v>21</v>
      </c>
    </row>
    <row r="79" spans="1:22" x14ac:dyDescent="0.2">
      <c r="A79" s="11">
        <v>40373</v>
      </c>
      <c r="B79" s="24">
        <v>1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62">
        <f t="shared" si="2"/>
        <v>1</v>
      </c>
      <c r="U79" s="26">
        <v>1</v>
      </c>
      <c r="V79" s="62">
        <f t="shared" si="3"/>
        <v>2</v>
      </c>
    </row>
    <row r="80" spans="1:22" x14ac:dyDescent="0.2">
      <c r="A80" s="11">
        <v>40374</v>
      </c>
      <c r="B80" s="24">
        <v>4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2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2</v>
      </c>
      <c r="P80" s="24">
        <v>0</v>
      </c>
      <c r="Q80" s="24">
        <v>0</v>
      </c>
      <c r="R80" s="24">
        <v>0</v>
      </c>
      <c r="S80" s="24">
        <v>0</v>
      </c>
      <c r="T80" s="62">
        <f t="shared" si="2"/>
        <v>8</v>
      </c>
      <c r="U80" s="26">
        <v>1</v>
      </c>
      <c r="V80" s="62">
        <f t="shared" si="3"/>
        <v>9</v>
      </c>
    </row>
    <row r="81" spans="1:22" x14ac:dyDescent="0.2">
      <c r="A81" s="11">
        <v>40375</v>
      </c>
      <c r="B81" s="24">
        <v>12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H81" s="24">
        <v>0</v>
      </c>
      <c r="I81" s="24">
        <v>3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2</v>
      </c>
      <c r="P81" s="24">
        <v>0</v>
      </c>
      <c r="Q81" s="24">
        <v>0</v>
      </c>
      <c r="R81" s="24">
        <v>0</v>
      </c>
      <c r="S81" s="24">
        <v>0</v>
      </c>
      <c r="T81" s="62">
        <f t="shared" si="2"/>
        <v>17</v>
      </c>
      <c r="U81" s="26">
        <v>3</v>
      </c>
      <c r="V81" s="62">
        <f t="shared" si="3"/>
        <v>20</v>
      </c>
    </row>
    <row r="82" spans="1:22" x14ac:dyDescent="0.2">
      <c r="A82" s="11">
        <v>40376</v>
      </c>
      <c r="B82" s="24">
        <v>8.33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8.66</v>
      </c>
      <c r="J82" s="24">
        <v>0</v>
      </c>
      <c r="K82" s="24">
        <v>0</v>
      </c>
      <c r="L82" s="24">
        <v>0.66</v>
      </c>
      <c r="M82" s="24">
        <v>0</v>
      </c>
      <c r="N82" s="24">
        <v>0</v>
      </c>
      <c r="O82" s="24">
        <v>1.33</v>
      </c>
      <c r="P82" s="24">
        <v>0</v>
      </c>
      <c r="Q82" s="24">
        <v>0</v>
      </c>
      <c r="R82" s="24">
        <v>0</v>
      </c>
      <c r="S82" s="24">
        <v>0</v>
      </c>
      <c r="T82" s="62">
        <f t="shared" si="2"/>
        <v>18.980000000000004</v>
      </c>
      <c r="U82" s="26">
        <v>1.66</v>
      </c>
      <c r="V82" s="62">
        <f t="shared" si="3"/>
        <v>20.640000000000004</v>
      </c>
    </row>
    <row r="83" spans="1:22" x14ac:dyDescent="0.2">
      <c r="A83" s="11">
        <v>40377</v>
      </c>
      <c r="B83" s="24">
        <v>8.33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H83" s="24">
        <v>0</v>
      </c>
      <c r="I83" s="24">
        <v>8.66</v>
      </c>
      <c r="J83" s="24">
        <v>0</v>
      </c>
      <c r="K83" s="24">
        <v>0</v>
      </c>
      <c r="L83" s="24">
        <v>0.66</v>
      </c>
      <c r="M83" s="24">
        <v>0</v>
      </c>
      <c r="N83" s="24">
        <v>0</v>
      </c>
      <c r="O83" s="24">
        <v>1.33</v>
      </c>
      <c r="P83" s="24">
        <v>0</v>
      </c>
      <c r="Q83" s="24">
        <v>0</v>
      </c>
      <c r="R83" s="24">
        <v>0</v>
      </c>
      <c r="S83" s="24">
        <v>0</v>
      </c>
      <c r="T83" s="62">
        <f t="shared" si="2"/>
        <v>18.980000000000004</v>
      </c>
      <c r="U83" s="26">
        <v>1.66</v>
      </c>
      <c r="V83" s="62">
        <f t="shared" si="3"/>
        <v>20.640000000000004</v>
      </c>
    </row>
    <row r="84" spans="1:22" x14ac:dyDescent="0.2">
      <c r="A84" s="11">
        <v>40378</v>
      </c>
      <c r="B84" s="24">
        <v>8.33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8.66</v>
      </c>
      <c r="J84" s="24">
        <v>0</v>
      </c>
      <c r="K84" s="24">
        <v>0</v>
      </c>
      <c r="L84" s="24">
        <v>0.66</v>
      </c>
      <c r="M84" s="24">
        <v>0</v>
      </c>
      <c r="N84" s="24">
        <v>0</v>
      </c>
      <c r="O84" s="24">
        <v>1.33</v>
      </c>
      <c r="P84" s="24">
        <v>0</v>
      </c>
      <c r="Q84" s="24">
        <v>0</v>
      </c>
      <c r="R84" s="24">
        <v>0</v>
      </c>
      <c r="S84" s="24">
        <v>0</v>
      </c>
      <c r="T84" s="62">
        <f>SUM(B84:S84)</f>
        <v>18.980000000000004</v>
      </c>
      <c r="U84" s="26">
        <v>1.66</v>
      </c>
      <c r="V84" s="62">
        <f>SUM(T84+U84)</f>
        <v>20.640000000000004</v>
      </c>
    </row>
    <row r="85" spans="1:22" x14ac:dyDescent="0.2">
      <c r="A85" s="11">
        <v>40379</v>
      </c>
      <c r="B85" s="24">
        <v>23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2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1</v>
      </c>
      <c r="P85" s="24">
        <v>0</v>
      </c>
      <c r="Q85" s="24">
        <v>0</v>
      </c>
      <c r="R85" s="24">
        <v>0</v>
      </c>
      <c r="S85" s="24">
        <v>0</v>
      </c>
      <c r="T85" s="62">
        <f>SUM(B85:S85)</f>
        <v>26</v>
      </c>
      <c r="U85" s="26">
        <v>1</v>
      </c>
      <c r="V85" s="62">
        <f>SUM(T85+U85)</f>
        <v>27</v>
      </c>
    </row>
    <row r="86" spans="1:22" x14ac:dyDescent="0.2">
      <c r="A86" s="11">
        <v>40380</v>
      </c>
      <c r="B86" s="24">
        <v>29</v>
      </c>
      <c r="C86" s="24">
        <v>1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2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1</v>
      </c>
      <c r="P86" s="24">
        <v>0</v>
      </c>
      <c r="Q86" s="24">
        <v>0</v>
      </c>
      <c r="R86" s="24">
        <v>0</v>
      </c>
      <c r="S86" s="24">
        <v>0</v>
      </c>
      <c r="T86" s="62">
        <f t="shared" si="2"/>
        <v>33</v>
      </c>
      <c r="U86" s="26">
        <v>0</v>
      </c>
      <c r="V86" s="62">
        <f t="shared" si="3"/>
        <v>33</v>
      </c>
    </row>
    <row r="87" spans="1:22" x14ac:dyDescent="0.2">
      <c r="A87" s="11">
        <v>40381</v>
      </c>
      <c r="B87" s="24">
        <v>15</v>
      </c>
      <c r="C87" s="24">
        <v>1</v>
      </c>
      <c r="D87" s="24">
        <v>0</v>
      </c>
      <c r="E87" s="24">
        <v>0</v>
      </c>
      <c r="F87" s="24">
        <v>0</v>
      </c>
      <c r="G87" s="24">
        <v>0</v>
      </c>
      <c r="H87" s="24">
        <v>0</v>
      </c>
      <c r="I87" s="24">
        <v>5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1</v>
      </c>
      <c r="P87" s="24">
        <v>0</v>
      </c>
      <c r="Q87" s="24">
        <v>0</v>
      </c>
      <c r="R87" s="24">
        <v>0</v>
      </c>
      <c r="S87" s="24">
        <v>0</v>
      </c>
      <c r="T87" s="62">
        <f t="shared" si="2"/>
        <v>22</v>
      </c>
      <c r="U87" s="26">
        <v>4</v>
      </c>
      <c r="V87" s="62">
        <f t="shared" si="3"/>
        <v>26</v>
      </c>
    </row>
    <row r="88" spans="1:22" x14ac:dyDescent="0.2">
      <c r="A88" s="11">
        <v>40382</v>
      </c>
      <c r="B88" s="24">
        <v>2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H88" s="24">
        <v>0</v>
      </c>
      <c r="I88" s="24">
        <v>2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62">
        <f t="shared" si="2"/>
        <v>4</v>
      </c>
      <c r="U88" s="26">
        <v>0</v>
      </c>
      <c r="V88" s="62">
        <f t="shared" si="3"/>
        <v>4</v>
      </c>
    </row>
    <row r="89" spans="1:22" x14ac:dyDescent="0.2">
      <c r="A89" s="11">
        <v>40383</v>
      </c>
      <c r="B89" s="24">
        <v>5.66</v>
      </c>
      <c r="C89" s="24">
        <v>0.33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0.66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62">
        <f t="shared" si="2"/>
        <v>6.65</v>
      </c>
      <c r="U89" s="26">
        <v>6</v>
      </c>
      <c r="V89" s="62">
        <f t="shared" si="3"/>
        <v>12.65</v>
      </c>
    </row>
    <row r="90" spans="1:22" x14ac:dyDescent="0.2">
      <c r="A90" s="11">
        <v>40384</v>
      </c>
      <c r="B90" s="24">
        <v>5.66</v>
      </c>
      <c r="C90" s="24">
        <v>0.33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0.66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62">
        <f t="shared" si="2"/>
        <v>6.65</v>
      </c>
      <c r="U90" s="26">
        <v>6</v>
      </c>
      <c r="V90" s="62">
        <f t="shared" si="3"/>
        <v>12.65</v>
      </c>
    </row>
    <row r="91" spans="1:22" x14ac:dyDescent="0.2">
      <c r="A91" s="11">
        <v>40385</v>
      </c>
      <c r="B91" s="24">
        <v>5.66</v>
      </c>
      <c r="C91" s="24">
        <v>0.33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0.66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62">
        <f>SUM(B91:S91)</f>
        <v>6.65</v>
      </c>
      <c r="U91" s="26">
        <v>6</v>
      </c>
      <c r="V91" s="62">
        <f>SUM(T91+U91)</f>
        <v>12.65</v>
      </c>
    </row>
    <row r="92" spans="1:22" x14ac:dyDescent="0.2">
      <c r="A92" s="11">
        <v>40386</v>
      </c>
      <c r="B92" s="24">
        <v>17</v>
      </c>
      <c r="C92" s="24">
        <v>0</v>
      </c>
      <c r="D92" s="24">
        <v>0</v>
      </c>
      <c r="E92" s="24">
        <v>1</v>
      </c>
      <c r="F92" s="24">
        <v>0</v>
      </c>
      <c r="G92" s="24">
        <v>0</v>
      </c>
      <c r="H92" s="24">
        <v>0</v>
      </c>
      <c r="I92" s="24">
        <v>1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62">
        <f>SUM(B92:S92)</f>
        <v>19</v>
      </c>
      <c r="U92" s="26">
        <v>2</v>
      </c>
      <c r="V92" s="62">
        <f>SUM(T92+U92)</f>
        <v>21</v>
      </c>
    </row>
    <row r="93" spans="1:22" x14ac:dyDescent="0.2">
      <c r="A93" s="11">
        <v>40387</v>
      </c>
      <c r="B93" t="s">
        <v>32</v>
      </c>
      <c r="C93" t="s">
        <v>32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s="62">
        <f t="shared" si="2"/>
        <v>0</v>
      </c>
      <c r="U93" s="4"/>
      <c r="V93" s="62">
        <f t="shared" si="3"/>
        <v>0</v>
      </c>
    </row>
    <row r="94" spans="1:22" x14ac:dyDescent="0.2">
      <c r="A94" s="11">
        <v>40388</v>
      </c>
      <c r="B94">
        <v>14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15</v>
      </c>
      <c r="U94" s="4">
        <v>1</v>
      </c>
      <c r="V94" s="62">
        <f t="shared" si="3"/>
        <v>16</v>
      </c>
    </row>
    <row r="95" spans="1:22" x14ac:dyDescent="0.2">
      <c r="A95" s="11">
        <v>40389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9</v>
      </c>
      <c r="U95" s="4">
        <v>1</v>
      </c>
      <c r="V95" s="62">
        <f t="shared" si="3"/>
        <v>10</v>
      </c>
    </row>
    <row r="96" spans="1:22" x14ac:dyDescent="0.2">
      <c r="A96" s="11">
        <v>40390</v>
      </c>
      <c r="B96">
        <v>13.6</v>
      </c>
      <c r="C96">
        <v>1.66</v>
      </c>
      <c r="D96">
        <v>0</v>
      </c>
      <c r="E96">
        <v>0</v>
      </c>
      <c r="F96">
        <v>0</v>
      </c>
      <c r="G96">
        <v>0</v>
      </c>
      <c r="H96">
        <v>0</v>
      </c>
      <c r="I96">
        <v>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21.259999999999998</v>
      </c>
      <c r="U96" s="4">
        <v>3.66</v>
      </c>
      <c r="V96" s="62">
        <f t="shared" si="3"/>
        <v>24.919999999999998</v>
      </c>
    </row>
    <row r="97" spans="1:22" x14ac:dyDescent="0.2">
      <c r="A97" s="11">
        <v>40391</v>
      </c>
      <c r="B97">
        <v>13.6</v>
      </c>
      <c r="C97">
        <v>1.66</v>
      </c>
      <c r="D97">
        <v>0</v>
      </c>
      <c r="E97">
        <v>0</v>
      </c>
      <c r="F97">
        <v>0</v>
      </c>
      <c r="G97">
        <v>0</v>
      </c>
      <c r="H97">
        <v>0</v>
      </c>
      <c r="I97">
        <v>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21.259999999999998</v>
      </c>
      <c r="U97" s="4">
        <v>3.66</v>
      </c>
      <c r="V97" s="62">
        <f t="shared" si="3"/>
        <v>24.919999999999998</v>
      </c>
    </row>
    <row r="98" spans="1:22" x14ac:dyDescent="0.2">
      <c r="A98" s="11">
        <v>40392</v>
      </c>
      <c r="B98">
        <v>13.6</v>
      </c>
      <c r="C98">
        <v>1.66</v>
      </c>
      <c r="D98">
        <v>0</v>
      </c>
      <c r="E98">
        <v>0</v>
      </c>
      <c r="F98">
        <v>0</v>
      </c>
      <c r="G98">
        <v>0</v>
      </c>
      <c r="H98">
        <v>0</v>
      </c>
      <c r="I98">
        <v>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21.259999999999998</v>
      </c>
      <c r="U98" s="4">
        <v>3.66</v>
      </c>
      <c r="V98" s="62">
        <f t="shared" si="3"/>
        <v>24.919999999999998</v>
      </c>
    </row>
    <row r="99" spans="1:22" x14ac:dyDescent="0.2">
      <c r="A99" s="11">
        <v>40393</v>
      </c>
      <c r="B99">
        <v>39</v>
      </c>
      <c r="C99">
        <v>4</v>
      </c>
      <c r="D99">
        <v>0</v>
      </c>
      <c r="E99">
        <v>0</v>
      </c>
      <c r="F99">
        <v>0</v>
      </c>
      <c r="G99">
        <v>0</v>
      </c>
      <c r="H99">
        <v>0</v>
      </c>
      <c r="I99">
        <v>24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62">
        <f t="shared" si="2"/>
        <v>67</v>
      </c>
      <c r="U99" s="4">
        <v>6</v>
      </c>
      <c r="V99" s="62">
        <f t="shared" si="3"/>
        <v>73</v>
      </c>
    </row>
    <row r="100" spans="1:22" x14ac:dyDescent="0.2">
      <c r="A100" s="11">
        <v>40394</v>
      </c>
      <c r="B100">
        <v>27</v>
      </c>
      <c r="C100">
        <v>4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9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40</v>
      </c>
      <c r="U100" s="4">
        <v>4</v>
      </c>
      <c r="V100" s="62">
        <f t="shared" si="3"/>
        <v>44</v>
      </c>
    </row>
    <row r="101" spans="1:22" x14ac:dyDescent="0.2">
      <c r="A101" s="11">
        <v>40395</v>
      </c>
      <c r="B101">
        <v>7</v>
      </c>
      <c r="C101">
        <v>2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7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0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16</v>
      </c>
      <c r="U101" s="4">
        <v>7</v>
      </c>
      <c r="V101" s="62">
        <f t="shared" si="3"/>
        <v>23</v>
      </c>
    </row>
    <row r="102" spans="1:22" x14ac:dyDescent="0.2">
      <c r="A102" s="11">
        <v>40396</v>
      </c>
      <c r="B102">
        <v>27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62">
        <f t="shared" si="2"/>
        <v>34</v>
      </c>
      <c r="U102" s="4">
        <v>19</v>
      </c>
      <c r="V102" s="62">
        <f t="shared" si="3"/>
        <v>53</v>
      </c>
    </row>
    <row r="103" spans="1:22" x14ac:dyDescent="0.2">
      <c r="A103" s="11">
        <v>40397</v>
      </c>
      <c r="B103">
        <v>64.599999999999994</v>
      </c>
      <c r="C103">
        <v>1.66</v>
      </c>
      <c r="D103">
        <v>0</v>
      </c>
      <c r="E103">
        <v>0.33</v>
      </c>
      <c r="F103">
        <v>0</v>
      </c>
      <c r="G103">
        <v>0</v>
      </c>
      <c r="H103">
        <v>0</v>
      </c>
      <c r="I103">
        <v>3.66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0.66</v>
      </c>
      <c r="P103">
        <v>0</v>
      </c>
      <c r="Q103">
        <v>0</v>
      </c>
      <c r="R103">
        <v>0</v>
      </c>
      <c r="S103">
        <v>0</v>
      </c>
      <c r="T103" s="62">
        <f t="shared" si="2"/>
        <v>70.909999999999982</v>
      </c>
      <c r="U103" s="4">
        <v>26.3</v>
      </c>
      <c r="V103" s="62">
        <f t="shared" si="3"/>
        <v>97.20999999999998</v>
      </c>
    </row>
    <row r="104" spans="1:22" x14ac:dyDescent="0.2">
      <c r="A104" s="11">
        <v>40398</v>
      </c>
      <c r="B104">
        <v>64.599999999999994</v>
      </c>
      <c r="C104">
        <v>1.66</v>
      </c>
      <c r="D104">
        <v>0</v>
      </c>
      <c r="E104">
        <v>0.33</v>
      </c>
      <c r="F104">
        <v>0</v>
      </c>
      <c r="G104">
        <v>0</v>
      </c>
      <c r="H104">
        <v>0</v>
      </c>
      <c r="I104">
        <v>3.66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0.66</v>
      </c>
      <c r="P104">
        <v>0</v>
      </c>
      <c r="Q104">
        <v>0</v>
      </c>
      <c r="R104">
        <v>0</v>
      </c>
      <c r="S104">
        <v>0</v>
      </c>
      <c r="T104" s="62">
        <f t="shared" si="2"/>
        <v>70.909999999999982</v>
      </c>
      <c r="U104" s="4">
        <v>26.3</v>
      </c>
      <c r="V104" s="62">
        <f t="shared" si="3"/>
        <v>97.20999999999998</v>
      </c>
    </row>
    <row r="105" spans="1:22" x14ac:dyDescent="0.2">
      <c r="A105" s="11">
        <v>40399</v>
      </c>
      <c r="B105">
        <v>64.599999999999994</v>
      </c>
      <c r="C105">
        <v>1.66</v>
      </c>
      <c r="D105">
        <v>0</v>
      </c>
      <c r="E105">
        <v>0.33</v>
      </c>
      <c r="F105">
        <v>0</v>
      </c>
      <c r="G105">
        <v>0</v>
      </c>
      <c r="H105">
        <v>0</v>
      </c>
      <c r="I105">
        <v>3.66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0.66</v>
      </c>
      <c r="P105">
        <v>0</v>
      </c>
      <c r="Q105">
        <v>0</v>
      </c>
      <c r="R105">
        <v>0</v>
      </c>
      <c r="S105">
        <v>0</v>
      </c>
      <c r="T105" s="62">
        <f t="shared" si="2"/>
        <v>70.909999999999982</v>
      </c>
      <c r="U105" s="4">
        <v>26.3</v>
      </c>
      <c r="V105" s="62">
        <f t="shared" si="3"/>
        <v>97.20999999999998</v>
      </c>
    </row>
    <row r="106" spans="1:22" x14ac:dyDescent="0.2">
      <c r="A106" s="11">
        <v>40400</v>
      </c>
      <c r="B106">
        <v>55</v>
      </c>
      <c r="C106">
        <v>0</v>
      </c>
      <c r="D106">
        <v>0</v>
      </c>
      <c r="E106">
        <v>3</v>
      </c>
      <c r="F106">
        <v>0</v>
      </c>
      <c r="G106">
        <v>0</v>
      </c>
      <c r="H106">
        <v>0</v>
      </c>
      <c r="I106">
        <v>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61</v>
      </c>
      <c r="U106" s="4">
        <v>32</v>
      </c>
      <c r="V106" s="62">
        <f t="shared" si="3"/>
        <v>93</v>
      </c>
    </row>
    <row r="107" spans="1:22" x14ac:dyDescent="0.2">
      <c r="A107" s="11">
        <v>40401</v>
      </c>
      <c r="B107">
        <v>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27</v>
      </c>
      <c r="U107" s="4">
        <v>7</v>
      </c>
      <c r="V107" s="62">
        <f t="shared" si="3"/>
        <v>34</v>
      </c>
    </row>
    <row r="108" spans="1:22" x14ac:dyDescent="0.2">
      <c r="A108" s="11">
        <v>40402</v>
      </c>
      <c r="B108">
        <v>24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6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2"/>
        <v>30</v>
      </c>
      <c r="U108" s="4">
        <v>7</v>
      </c>
      <c r="V108" s="62">
        <f t="shared" si="3"/>
        <v>37</v>
      </c>
    </row>
    <row r="109" spans="1:22" x14ac:dyDescent="0.2">
      <c r="A109" s="11">
        <v>40403</v>
      </c>
      <c r="B109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4</v>
      </c>
      <c r="U109" s="4">
        <v>0</v>
      </c>
      <c r="V109" s="62">
        <f t="shared" si="3"/>
        <v>4</v>
      </c>
    </row>
    <row r="110" spans="1:22" x14ac:dyDescent="0.2">
      <c r="A110" s="11">
        <v>40404</v>
      </c>
      <c r="B110">
        <v>7</v>
      </c>
      <c r="C110">
        <v>0.25</v>
      </c>
      <c r="D110">
        <v>0</v>
      </c>
      <c r="E110">
        <v>0.25</v>
      </c>
      <c r="F110">
        <v>0</v>
      </c>
      <c r="G110">
        <v>0</v>
      </c>
      <c r="H110">
        <v>0</v>
      </c>
      <c r="I110">
        <v>7.75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4.25</v>
      </c>
      <c r="P110">
        <v>0</v>
      </c>
      <c r="Q110">
        <v>0</v>
      </c>
      <c r="R110">
        <v>0</v>
      </c>
      <c r="S110">
        <v>0</v>
      </c>
      <c r="T110" s="62">
        <f t="shared" si="2"/>
        <v>19.5</v>
      </c>
      <c r="U110" s="4">
        <v>2</v>
      </c>
      <c r="V110" s="62">
        <f t="shared" si="3"/>
        <v>21.5</v>
      </c>
    </row>
    <row r="111" spans="1:22" x14ac:dyDescent="0.2">
      <c r="A111" s="11">
        <v>40405</v>
      </c>
      <c r="B111">
        <v>7</v>
      </c>
      <c r="C111">
        <v>0.25</v>
      </c>
      <c r="D111">
        <v>0</v>
      </c>
      <c r="E111">
        <v>0.25</v>
      </c>
      <c r="F111">
        <v>0</v>
      </c>
      <c r="G111">
        <v>0</v>
      </c>
      <c r="H111">
        <v>0</v>
      </c>
      <c r="I111">
        <v>7.75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4.25</v>
      </c>
      <c r="P111">
        <v>0</v>
      </c>
      <c r="Q111">
        <v>0</v>
      </c>
      <c r="R111">
        <v>0</v>
      </c>
      <c r="S111">
        <v>0</v>
      </c>
      <c r="T111" s="62">
        <f t="shared" si="2"/>
        <v>19.5</v>
      </c>
      <c r="U111" s="4">
        <v>2</v>
      </c>
      <c r="V111" s="62">
        <f t="shared" si="3"/>
        <v>21.5</v>
      </c>
    </row>
    <row r="112" spans="1:22" x14ac:dyDescent="0.2">
      <c r="A112" s="11">
        <v>40406</v>
      </c>
      <c r="B112">
        <v>7</v>
      </c>
      <c r="C112">
        <v>0.25</v>
      </c>
      <c r="D112">
        <v>0</v>
      </c>
      <c r="E112">
        <v>0.25</v>
      </c>
      <c r="F112">
        <v>0</v>
      </c>
      <c r="G112">
        <v>0</v>
      </c>
      <c r="H112">
        <v>0</v>
      </c>
      <c r="I112">
        <v>7.75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4.25</v>
      </c>
      <c r="P112">
        <v>0</v>
      </c>
      <c r="Q112">
        <v>0</v>
      </c>
      <c r="R112">
        <v>0</v>
      </c>
      <c r="S112">
        <v>0</v>
      </c>
      <c r="T112" s="62">
        <f t="shared" si="2"/>
        <v>19.5</v>
      </c>
      <c r="U112" s="4">
        <v>2</v>
      </c>
      <c r="V112" s="62">
        <f t="shared" si="3"/>
        <v>21.5</v>
      </c>
    </row>
    <row r="113" spans="1:22" x14ac:dyDescent="0.2">
      <c r="A113" s="11">
        <v>40407</v>
      </c>
      <c r="B113">
        <v>7</v>
      </c>
      <c r="C113">
        <v>0.25</v>
      </c>
      <c r="D113">
        <v>0</v>
      </c>
      <c r="E113">
        <v>0.25</v>
      </c>
      <c r="F113">
        <v>0</v>
      </c>
      <c r="G113">
        <v>0</v>
      </c>
      <c r="H113">
        <v>0</v>
      </c>
      <c r="I113">
        <v>7.75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4.25</v>
      </c>
      <c r="P113">
        <v>0</v>
      </c>
      <c r="Q113">
        <v>0</v>
      </c>
      <c r="R113">
        <v>0</v>
      </c>
      <c r="S113">
        <v>0</v>
      </c>
      <c r="T113" s="62">
        <f t="shared" si="2"/>
        <v>19.5</v>
      </c>
      <c r="U113" s="4">
        <v>2</v>
      </c>
      <c r="V113" s="62">
        <f t="shared" si="3"/>
        <v>21.5</v>
      </c>
    </row>
    <row r="114" spans="1:22" x14ac:dyDescent="0.2">
      <c r="A114" s="11">
        <v>40408</v>
      </c>
      <c r="B114">
        <v>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</v>
      </c>
      <c r="P114">
        <v>0</v>
      </c>
      <c r="Q114">
        <v>0</v>
      </c>
      <c r="R114">
        <v>0</v>
      </c>
      <c r="S114">
        <v>0</v>
      </c>
      <c r="T114" s="62">
        <f t="shared" si="2"/>
        <v>15</v>
      </c>
      <c r="U114" s="4">
        <v>2</v>
      </c>
      <c r="V114" s="62">
        <f t="shared" si="3"/>
        <v>17</v>
      </c>
    </row>
    <row r="115" spans="1:22" x14ac:dyDescent="0.2">
      <c r="A115" s="11">
        <v>40409</v>
      </c>
      <c r="B115">
        <v>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62">
        <f t="shared" si="2"/>
        <v>16</v>
      </c>
      <c r="U115" s="4">
        <v>1</v>
      </c>
      <c r="V115" s="62">
        <f t="shared" si="3"/>
        <v>17</v>
      </c>
    </row>
    <row r="116" spans="1:22" x14ac:dyDescent="0.2">
      <c r="A116" s="11">
        <v>40410</v>
      </c>
      <c r="B116">
        <v>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</v>
      </c>
      <c r="P116">
        <v>0</v>
      </c>
      <c r="Q116">
        <v>0</v>
      </c>
      <c r="R116">
        <v>0</v>
      </c>
      <c r="S116">
        <v>0</v>
      </c>
      <c r="T116" s="62">
        <f t="shared" si="2"/>
        <v>27</v>
      </c>
      <c r="U116" s="4">
        <v>4</v>
      </c>
      <c r="V116" s="62">
        <f t="shared" si="3"/>
        <v>31</v>
      </c>
    </row>
    <row r="117" spans="1:22" x14ac:dyDescent="0.2">
      <c r="A117" s="11">
        <v>40411</v>
      </c>
      <c r="B117">
        <v>7</v>
      </c>
      <c r="C117">
        <v>0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3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0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2"/>
        <v>10</v>
      </c>
      <c r="U117" s="4">
        <v>3.67</v>
      </c>
      <c r="V117" s="62">
        <f t="shared" si="3"/>
        <v>13.67</v>
      </c>
    </row>
    <row r="118" spans="1:22" x14ac:dyDescent="0.2">
      <c r="A118" s="11">
        <v>40412</v>
      </c>
      <c r="B118">
        <v>7</v>
      </c>
      <c r="C118">
        <v>0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3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0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10</v>
      </c>
      <c r="U118" s="4">
        <v>3.67</v>
      </c>
      <c r="V118" s="62">
        <f t="shared" si="3"/>
        <v>13.67</v>
      </c>
    </row>
    <row r="119" spans="1:22" x14ac:dyDescent="0.2">
      <c r="A119" s="11">
        <v>40413</v>
      </c>
      <c r="B119">
        <v>7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3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0</v>
      </c>
      <c r="P119" s="4">
        <v>0</v>
      </c>
      <c r="Q119" s="1">
        <v>0</v>
      </c>
      <c r="R119" s="4">
        <v>0</v>
      </c>
      <c r="S119" s="1">
        <v>0</v>
      </c>
      <c r="T119" s="62">
        <f>SUM(B119:S119)</f>
        <v>10</v>
      </c>
      <c r="U119" s="4">
        <v>3.67</v>
      </c>
      <c r="V119" s="62">
        <f>SUM(T119+U119)</f>
        <v>13.67</v>
      </c>
    </row>
    <row r="120" spans="1:22" x14ac:dyDescent="0.2">
      <c r="A120" s="11">
        <v>40414</v>
      </c>
      <c r="B120">
        <v>79</v>
      </c>
      <c r="C120">
        <v>1</v>
      </c>
      <c r="D120">
        <v>0</v>
      </c>
      <c r="E120">
        <v>0</v>
      </c>
      <c r="F120">
        <v>0</v>
      </c>
      <c r="G120">
        <v>0</v>
      </c>
      <c r="H120" s="1">
        <v>0</v>
      </c>
      <c r="I120" s="4">
        <v>6</v>
      </c>
      <c r="J120" s="4">
        <v>0</v>
      </c>
      <c r="K120" s="4">
        <v>0</v>
      </c>
      <c r="L120" s="4">
        <v>0</v>
      </c>
      <c r="M120" s="4">
        <v>0</v>
      </c>
      <c r="N120" s="1">
        <v>0</v>
      </c>
      <c r="O120" s="4">
        <v>5</v>
      </c>
      <c r="P120" s="4">
        <v>0</v>
      </c>
      <c r="Q120" s="1">
        <v>0</v>
      </c>
      <c r="R120" s="4">
        <v>0</v>
      </c>
      <c r="S120" s="1">
        <v>0</v>
      </c>
      <c r="T120" s="62">
        <f>SUM(B120:S120)</f>
        <v>91</v>
      </c>
      <c r="U120" s="4">
        <v>29</v>
      </c>
      <c r="V120" s="62">
        <f>SUM(T120+U120)</f>
        <v>120</v>
      </c>
    </row>
    <row r="121" spans="1:22" x14ac:dyDescent="0.2">
      <c r="A121" s="11">
        <v>40415</v>
      </c>
      <c r="B121">
        <v>26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6</v>
      </c>
      <c r="P121">
        <v>0</v>
      </c>
      <c r="Q121">
        <v>0</v>
      </c>
      <c r="R121">
        <v>0</v>
      </c>
      <c r="S121">
        <v>0</v>
      </c>
      <c r="T121" s="62">
        <f t="shared" si="2"/>
        <v>34</v>
      </c>
      <c r="U121" s="4">
        <v>18</v>
      </c>
      <c r="V121" s="62">
        <f t="shared" si="3"/>
        <v>52</v>
      </c>
    </row>
    <row r="122" spans="1:22" x14ac:dyDescent="0.2">
      <c r="A122" s="11">
        <v>40416</v>
      </c>
      <c r="B122">
        <v>11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 s="62">
        <f t="shared" si="2"/>
        <v>13</v>
      </c>
      <c r="U122" s="4">
        <v>5</v>
      </c>
      <c r="V122" s="62">
        <f t="shared" si="3"/>
        <v>18</v>
      </c>
    </row>
    <row r="123" spans="1:22" x14ac:dyDescent="0.2">
      <c r="A123" s="11">
        <v>40417</v>
      </c>
      <c r="B123">
        <v>3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62">
        <f>SUM(B123:S123)</f>
        <v>4</v>
      </c>
      <c r="U123" s="4">
        <v>8</v>
      </c>
      <c r="V123" s="62">
        <f>SUM(T123+U123)</f>
        <v>12</v>
      </c>
    </row>
    <row r="124" spans="1:22" x14ac:dyDescent="0.2">
      <c r="A124" s="11">
        <v>40418</v>
      </c>
      <c r="B124">
        <v>34.6</v>
      </c>
      <c r="C124">
        <v>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0.66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0.66</v>
      </c>
      <c r="P124">
        <v>0</v>
      </c>
      <c r="Q124">
        <v>0</v>
      </c>
      <c r="R124">
        <v>0</v>
      </c>
      <c r="S124">
        <v>0</v>
      </c>
      <c r="T124" s="62">
        <f t="shared" si="2"/>
        <v>39.919999999999995</v>
      </c>
      <c r="U124" s="4">
        <v>21</v>
      </c>
      <c r="V124" s="62">
        <f t="shared" si="3"/>
        <v>60.919999999999995</v>
      </c>
    </row>
    <row r="125" spans="1:22" x14ac:dyDescent="0.2">
      <c r="A125" s="11">
        <v>40419</v>
      </c>
      <c r="B125">
        <v>34.6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0.66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0.66</v>
      </c>
      <c r="P125">
        <v>0</v>
      </c>
      <c r="Q125">
        <v>0</v>
      </c>
      <c r="R125">
        <v>0</v>
      </c>
      <c r="S125">
        <v>0</v>
      </c>
      <c r="T125" s="62">
        <f t="shared" si="2"/>
        <v>39.919999999999995</v>
      </c>
      <c r="U125" s="4">
        <v>21</v>
      </c>
      <c r="V125" s="62">
        <f t="shared" si="3"/>
        <v>60.919999999999995</v>
      </c>
    </row>
    <row r="126" spans="1:22" x14ac:dyDescent="0.2">
      <c r="A126" s="11">
        <v>40420</v>
      </c>
      <c r="B126">
        <v>34.6</v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0.66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0.66</v>
      </c>
      <c r="P126">
        <v>0</v>
      </c>
      <c r="Q126">
        <v>0</v>
      </c>
      <c r="R126">
        <v>0</v>
      </c>
      <c r="S126">
        <v>0</v>
      </c>
      <c r="T126" s="62">
        <f>SUM(B126:S126)</f>
        <v>39.919999999999995</v>
      </c>
      <c r="U126" s="4">
        <v>21</v>
      </c>
      <c r="V126" s="62">
        <f>SUM(T126+U126)</f>
        <v>60.919999999999995</v>
      </c>
    </row>
    <row r="127" spans="1:22" x14ac:dyDescent="0.2">
      <c r="A127" s="11">
        <v>40421</v>
      </c>
      <c r="B127">
        <v>21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>SUM(B127:S127)</f>
        <v>24</v>
      </c>
      <c r="U127" s="4">
        <v>11</v>
      </c>
      <c r="V127" s="62">
        <f>SUM(T127+U127)</f>
        <v>35</v>
      </c>
    </row>
    <row r="128" spans="1:22" x14ac:dyDescent="0.2">
      <c r="A128" s="11">
        <v>40422</v>
      </c>
      <c r="B128">
        <v>62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0</v>
      </c>
      <c r="T128" s="62">
        <f>SUM(B128:S128)</f>
        <v>69</v>
      </c>
      <c r="U128">
        <v>27</v>
      </c>
      <c r="V128" s="62">
        <f>SUM(T128+U128)</f>
        <v>96</v>
      </c>
    </row>
    <row r="129" spans="1:22" x14ac:dyDescent="0.2">
      <c r="A129" s="11">
        <v>40423</v>
      </c>
      <c r="B129">
        <v>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 s="62">
        <f t="shared" si="2"/>
        <v>32</v>
      </c>
      <c r="U129" s="4">
        <v>4</v>
      </c>
      <c r="V129" s="62">
        <f t="shared" si="3"/>
        <v>36</v>
      </c>
    </row>
    <row r="130" spans="1:22" x14ac:dyDescent="0.2">
      <c r="A130" s="11">
        <v>40424</v>
      </c>
      <c r="B130">
        <v>1</v>
      </c>
      <c r="H130" s="6"/>
      <c r="I130" s="8"/>
      <c r="J130" s="4"/>
      <c r="K130" s="4"/>
      <c r="L130" s="4"/>
      <c r="M130" s="4"/>
      <c r="N130" s="4"/>
      <c r="O130" s="3">
        <v>2</v>
      </c>
      <c r="P130" s="4"/>
      <c r="Q130" s="4"/>
      <c r="R130" s="8"/>
      <c r="S130" s="4"/>
      <c r="T130" s="62">
        <v>3</v>
      </c>
      <c r="U130" s="4">
        <v>0</v>
      </c>
      <c r="V130" s="62">
        <f t="shared" si="3"/>
        <v>3</v>
      </c>
    </row>
    <row r="131" spans="1:22" x14ac:dyDescent="0.2">
      <c r="A131" s="11">
        <v>40425</v>
      </c>
      <c r="B131">
        <v>5.25</v>
      </c>
      <c r="C131">
        <v>0.25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0.25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0.75</v>
      </c>
      <c r="P131">
        <v>0</v>
      </c>
      <c r="Q131">
        <v>0</v>
      </c>
      <c r="R131">
        <v>0</v>
      </c>
      <c r="S131">
        <v>0</v>
      </c>
      <c r="T131" s="62">
        <f t="shared" si="2"/>
        <v>6.5</v>
      </c>
      <c r="U131" s="4">
        <v>1</v>
      </c>
      <c r="V131" s="62">
        <f t="shared" si="3"/>
        <v>7.5</v>
      </c>
    </row>
    <row r="132" spans="1:22" x14ac:dyDescent="0.2">
      <c r="A132" s="11">
        <v>40426</v>
      </c>
      <c r="B132">
        <v>5.25</v>
      </c>
      <c r="C132">
        <v>0.25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0.25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0.75</v>
      </c>
      <c r="P132">
        <v>0</v>
      </c>
      <c r="Q132">
        <v>0</v>
      </c>
      <c r="R132">
        <v>0</v>
      </c>
      <c r="S132">
        <v>0</v>
      </c>
      <c r="T132" s="62">
        <f t="shared" si="2"/>
        <v>6.5</v>
      </c>
      <c r="U132" s="4">
        <v>1</v>
      </c>
      <c r="V132" s="62">
        <f t="shared" si="3"/>
        <v>7.5</v>
      </c>
    </row>
    <row r="133" spans="1:22" x14ac:dyDescent="0.2">
      <c r="A133" s="11">
        <v>40427</v>
      </c>
      <c r="B133">
        <v>5.25</v>
      </c>
      <c r="C133">
        <v>0.25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0.25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0.75</v>
      </c>
      <c r="P133">
        <v>0</v>
      </c>
      <c r="Q133">
        <v>0</v>
      </c>
      <c r="R133">
        <v>0</v>
      </c>
      <c r="S133">
        <v>0</v>
      </c>
      <c r="T133" s="62">
        <f t="shared" ref="T133:T139" si="4">SUM(B133:S133)</f>
        <v>6.5</v>
      </c>
      <c r="U133" s="4">
        <v>1</v>
      </c>
      <c r="V133" s="62">
        <f t="shared" ref="V133:V139" si="5">SUM(T133+U133)</f>
        <v>7.5</v>
      </c>
    </row>
    <row r="134" spans="1:22" x14ac:dyDescent="0.2">
      <c r="A134" s="11">
        <v>40428</v>
      </c>
      <c r="B134">
        <v>5.25</v>
      </c>
      <c r="C134">
        <v>0.25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0.25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0.75</v>
      </c>
      <c r="P134">
        <v>0</v>
      </c>
      <c r="Q134">
        <v>0</v>
      </c>
      <c r="R134">
        <v>0</v>
      </c>
      <c r="S134">
        <v>0</v>
      </c>
      <c r="T134" s="62">
        <f t="shared" si="4"/>
        <v>6.5</v>
      </c>
      <c r="U134" s="4">
        <v>1</v>
      </c>
      <c r="V134" s="62">
        <f t="shared" si="5"/>
        <v>7.5</v>
      </c>
    </row>
    <row r="135" spans="1:22" x14ac:dyDescent="0.2">
      <c r="A135" s="11">
        <v>40429</v>
      </c>
      <c r="B135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4"/>
        <v>5</v>
      </c>
      <c r="U135" s="4">
        <v>2</v>
      </c>
      <c r="V135" s="62">
        <f t="shared" si="5"/>
        <v>7</v>
      </c>
    </row>
    <row r="136" spans="1:22" x14ac:dyDescent="0.2">
      <c r="A136" s="11">
        <v>40430</v>
      </c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4"/>
        <v>7</v>
      </c>
      <c r="U136" s="4">
        <v>0</v>
      </c>
      <c r="V136" s="62">
        <f t="shared" si="5"/>
        <v>7</v>
      </c>
    </row>
    <row r="137" spans="1:22" x14ac:dyDescent="0.2">
      <c r="A137" s="11">
        <v>40431</v>
      </c>
      <c r="B137">
        <v>18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6.75</v>
      </c>
      <c r="P137">
        <v>0</v>
      </c>
      <c r="Q137">
        <v>0</v>
      </c>
      <c r="R137">
        <v>0</v>
      </c>
      <c r="S137">
        <v>0</v>
      </c>
      <c r="T137" s="62">
        <f t="shared" si="4"/>
        <v>25.75</v>
      </c>
      <c r="U137" s="4">
        <v>3.75</v>
      </c>
      <c r="V137" s="62">
        <f t="shared" si="5"/>
        <v>29.5</v>
      </c>
    </row>
    <row r="138" spans="1:22" x14ac:dyDescent="0.2">
      <c r="A138" s="11">
        <v>40432</v>
      </c>
      <c r="B138">
        <v>18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6.75</v>
      </c>
      <c r="P138">
        <v>0</v>
      </c>
      <c r="Q138">
        <v>0</v>
      </c>
      <c r="R138">
        <v>0</v>
      </c>
      <c r="S138">
        <v>0</v>
      </c>
      <c r="T138" s="62">
        <f t="shared" si="4"/>
        <v>25.75</v>
      </c>
      <c r="U138" s="4">
        <v>3.75</v>
      </c>
      <c r="V138" s="62">
        <f t="shared" si="5"/>
        <v>29.5</v>
      </c>
    </row>
    <row r="139" spans="1:22" x14ac:dyDescent="0.2">
      <c r="A139" s="11">
        <v>40433</v>
      </c>
      <c r="B139">
        <v>18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6.75</v>
      </c>
      <c r="P139">
        <v>0</v>
      </c>
      <c r="Q139">
        <v>0</v>
      </c>
      <c r="R139">
        <v>0</v>
      </c>
      <c r="S139">
        <v>0</v>
      </c>
      <c r="T139" s="62">
        <f t="shared" si="4"/>
        <v>25.75</v>
      </c>
      <c r="U139" s="4">
        <v>3.75</v>
      </c>
      <c r="V139" s="62">
        <f t="shared" si="5"/>
        <v>29.5</v>
      </c>
    </row>
    <row r="140" spans="1:22" x14ac:dyDescent="0.2">
      <c r="A140" s="11">
        <v>40434</v>
      </c>
      <c r="B140">
        <v>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6.75</v>
      </c>
      <c r="P140">
        <v>0</v>
      </c>
      <c r="Q140">
        <v>0</v>
      </c>
      <c r="R140">
        <v>0</v>
      </c>
      <c r="S140">
        <v>0</v>
      </c>
      <c r="T140" s="62">
        <f t="shared" ref="T140:T146" si="6">SUM(B140:S140)</f>
        <v>25.75</v>
      </c>
      <c r="U140" s="4">
        <v>3.75</v>
      </c>
      <c r="V140" s="62">
        <f t="shared" ref="V140:V146" si="7">SUM(T140+U140)</f>
        <v>29.5</v>
      </c>
    </row>
    <row r="141" spans="1:22" x14ac:dyDescent="0.2">
      <c r="A141" s="11">
        <v>40435</v>
      </c>
      <c r="B141">
        <v>13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</v>
      </c>
      <c r="P141">
        <v>0</v>
      </c>
      <c r="Q141">
        <v>0</v>
      </c>
      <c r="R141">
        <v>0</v>
      </c>
      <c r="S141">
        <v>0</v>
      </c>
      <c r="T141" s="62">
        <f t="shared" si="6"/>
        <v>18</v>
      </c>
      <c r="U141" s="4">
        <v>3</v>
      </c>
      <c r="V141" s="62">
        <f t="shared" si="7"/>
        <v>21</v>
      </c>
    </row>
    <row r="142" spans="1:22" x14ac:dyDescent="0.2">
      <c r="A142" s="11">
        <v>40436</v>
      </c>
      <c r="B142">
        <v>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 t="shared" si="6"/>
        <v>8</v>
      </c>
      <c r="U142" s="4">
        <v>0</v>
      </c>
      <c r="V142" s="62">
        <f t="shared" si="7"/>
        <v>8</v>
      </c>
    </row>
    <row r="143" spans="1:22" x14ac:dyDescent="0.2">
      <c r="A143" s="11">
        <v>40437</v>
      </c>
      <c r="B143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62">
        <f t="shared" si="6"/>
        <v>3</v>
      </c>
      <c r="U143" s="4">
        <v>0</v>
      </c>
      <c r="V143" s="62">
        <f t="shared" si="7"/>
        <v>3</v>
      </c>
    </row>
    <row r="144" spans="1:22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4"/>
      <c r="S144" s="4"/>
      <c r="T144" s="62">
        <f t="shared" si="6"/>
        <v>0</v>
      </c>
      <c r="U144" s="4"/>
      <c r="V144" s="62">
        <f t="shared" si="7"/>
        <v>0</v>
      </c>
    </row>
    <row r="145" spans="1:22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4"/>
      <c r="S145" s="4"/>
      <c r="T145" s="62">
        <f t="shared" si="6"/>
        <v>0</v>
      </c>
      <c r="U145" s="4"/>
      <c r="V145" s="62">
        <f t="shared" si="7"/>
        <v>0</v>
      </c>
    </row>
    <row r="146" spans="1:22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4"/>
      <c r="S146" s="4"/>
      <c r="T146" s="62">
        <f t="shared" si="6"/>
        <v>0</v>
      </c>
      <c r="U146" s="4"/>
      <c r="V146" s="62">
        <f t="shared" si="7"/>
        <v>0</v>
      </c>
    </row>
    <row r="147" spans="1:22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4"/>
      <c r="S147" s="4"/>
      <c r="T147" s="62">
        <f t="shared" ref="T147:T152" si="8">SUM(B147:S147)</f>
        <v>0</v>
      </c>
      <c r="U147" s="4"/>
      <c r="V147" s="62">
        <f t="shared" ref="V147:V152" si="9">SUM(T147+U147)</f>
        <v>0</v>
      </c>
    </row>
    <row r="148" spans="1:22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4"/>
      <c r="S148" s="4"/>
      <c r="T148" s="62">
        <f t="shared" si="8"/>
        <v>0</v>
      </c>
      <c r="U148" s="4"/>
      <c r="V148" s="62">
        <f t="shared" si="9"/>
        <v>0</v>
      </c>
    </row>
    <row r="149" spans="1:22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4"/>
      <c r="S149" s="4"/>
      <c r="T149" s="62">
        <f t="shared" si="8"/>
        <v>0</v>
      </c>
      <c r="U149" s="4"/>
      <c r="V149" s="62">
        <f t="shared" si="9"/>
        <v>0</v>
      </c>
    </row>
    <row r="150" spans="1:22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4"/>
      <c r="S150" s="4"/>
      <c r="T150" s="62">
        <f t="shared" si="8"/>
        <v>0</v>
      </c>
      <c r="U150" s="4"/>
      <c r="V150" s="62">
        <f t="shared" si="9"/>
        <v>0</v>
      </c>
    </row>
    <row r="151" spans="1:22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4"/>
      <c r="S151" s="4"/>
      <c r="T151" s="62">
        <f t="shared" si="8"/>
        <v>0</v>
      </c>
      <c r="U151" s="4"/>
      <c r="V151" s="62">
        <f t="shared" si="9"/>
        <v>0</v>
      </c>
    </row>
    <row r="152" spans="1:22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4"/>
      <c r="S152" s="4"/>
      <c r="T152" s="62">
        <f t="shared" si="8"/>
        <v>0</v>
      </c>
      <c r="U152" s="4"/>
      <c r="V152" s="62">
        <f t="shared" si="9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 t="shared" ref="B155:V155" si="10">SUM(B9:B132)</f>
        <v>1854.6799999999994</v>
      </c>
      <c r="C155">
        <f t="shared" si="10"/>
        <v>72.419999999999973</v>
      </c>
      <c r="D155">
        <f t="shared" si="10"/>
        <v>0</v>
      </c>
      <c r="E155">
        <f t="shared" si="10"/>
        <v>12.98</v>
      </c>
      <c r="F155">
        <f t="shared" si="10"/>
        <v>3</v>
      </c>
      <c r="G155">
        <f t="shared" si="10"/>
        <v>0</v>
      </c>
      <c r="H155">
        <f t="shared" si="10"/>
        <v>0</v>
      </c>
      <c r="I155">
        <f t="shared" si="10"/>
        <v>215.42</v>
      </c>
      <c r="J155">
        <f t="shared" si="10"/>
        <v>0</v>
      </c>
      <c r="K155">
        <f t="shared" si="10"/>
        <v>0</v>
      </c>
      <c r="L155">
        <f t="shared" si="10"/>
        <v>16.97</v>
      </c>
      <c r="M155">
        <f t="shared" si="10"/>
        <v>0</v>
      </c>
      <c r="N155">
        <f t="shared" si="10"/>
        <v>0</v>
      </c>
      <c r="O155">
        <f t="shared" si="10"/>
        <v>174.40999999999994</v>
      </c>
      <c r="P155">
        <f t="shared" si="10"/>
        <v>0</v>
      </c>
      <c r="Q155">
        <f t="shared" si="10"/>
        <v>0</v>
      </c>
      <c r="R155">
        <f t="shared" si="10"/>
        <v>0</v>
      </c>
      <c r="S155">
        <f t="shared" si="10"/>
        <v>0</v>
      </c>
      <c r="T155" t="e">
        <f t="shared" si="10"/>
        <v>#REF!</v>
      </c>
      <c r="U155">
        <f t="shared" si="10"/>
        <v>564.81999999999994</v>
      </c>
      <c r="V155" t="e">
        <f t="shared" si="10"/>
        <v>#REF!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27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27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V165"/>
  <sheetViews>
    <sheetView zoomScale="80" zoomScaleNormal="80" workbookViewId="0">
      <pane ySplit="1905" topLeftCell="A7" activePane="bottomLeft"/>
      <selection activeCell="M8" sqref="M8"/>
      <selection pane="bottomLeft" activeCell="B8" sqref="B8:S8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109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110</v>
      </c>
      <c r="B3" s="73"/>
      <c r="C3" s="73"/>
      <c r="E3" s="65" t="s">
        <v>111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112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113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ht="12.75" customHeight="1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P11" s="4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P12" s="4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0.2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0.2</v>
      </c>
      <c r="U24" s="4">
        <v>0</v>
      </c>
      <c r="V24" s="62">
        <f t="shared" si="1"/>
        <v>0.2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0.2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0.2</v>
      </c>
      <c r="U25" s="4">
        <v>0</v>
      </c>
      <c r="V25" s="62">
        <f t="shared" si="1"/>
        <v>0.2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0.2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0.2</v>
      </c>
      <c r="U26" s="4">
        <v>0</v>
      </c>
      <c r="V26" s="62">
        <f t="shared" si="1"/>
        <v>0.2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0.2</v>
      </c>
      <c r="P27" s="4">
        <v>0</v>
      </c>
      <c r="Q27" s="1">
        <v>0</v>
      </c>
      <c r="R27" s="4">
        <v>0</v>
      </c>
      <c r="S27" s="1">
        <v>0</v>
      </c>
      <c r="T27" s="62">
        <f t="shared" si="0"/>
        <v>0.2</v>
      </c>
      <c r="U27" s="4">
        <v>0</v>
      </c>
      <c r="V27" s="62">
        <f t="shared" si="1"/>
        <v>0.2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0.2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0.2</v>
      </c>
      <c r="U28" s="4">
        <v>0</v>
      </c>
      <c r="V28" s="62">
        <f t="shared" si="1"/>
        <v>0.2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3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3</v>
      </c>
      <c r="U29" s="4">
        <v>0</v>
      </c>
      <c r="V29" s="62">
        <f t="shared" si="1"/>
        <v>3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0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0</v>
      </c>
      <c r="U30" s="4">
        <v>0</v>
      </c>
      <c r="V30" s="62">
        <f t="shared" si="1"/>
        <v>0</v>
      </c>
    </row>
    <row r="31" spans="1:22" x14ac:dyDescent="0.2">
      <c r="A31" s="11">
        <v>40325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0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0</v>
      </c>
      <c r="U31" s="4">
        <v>0</v>
      </c>
      <c r="V31" s="62">
        <f t="shared" si="1"/>
        <v>0</v>
      </c>
    </row>
    <row r="32" spans="1:22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0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0</v>
      </c>
      <c r="U32" s="4">
        <v>0</v>
      </c>
      <c r="V32" s="62">
        <f t="shared" si="1"/>
        <v>0</v>
      </c>
    </row>
    <row r="33" spans="1:22" x14ac:dyDescent="0.2">
      <c r="A33" s="11">
        <v>40327</v>
      </c>
      <c r="B33" t="s">
        <v>32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s="62">
        <f t="shared" si="0"/>
        <v>0</v>
      </c>
      <c r="U33" t="s">
        <v>32</v>
      </c>
      <c r="V33" s="62">
        <f t="shared" si="1"/>
        <v>0</v>
      </c>
    </row>
    <row r="34" spans="1:22" x14ac:dyDescent="0.2">
      <c r="A34" s="11">
        <v>40328</v>
      </c>
      <c r="B34" t="s">
        <v>32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s="62">
        <f t="shared" si="0"/>
        <v>0</v>
      </c>
      <c r="U34" t="s">
        <v>32</v>
      </c>
      <c r="V34" s="62">
        <f t="shared" si="1"/>
        <v>0</v>
      </c>
    </row>
    <row r="35" spans="1:22" x14ac:dyDescent="0.2">
      <c r="A35" s="11">
        <v>40329</v>
      </c>
      <c r="B35" t="s">
        <v>32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s="62">
        <f>SUM(B35:S35)</f>
        <v>0</v>
      </c>
      <c r="U35" t="s">
        <v>32</v>
      </c>
      <c r="V35" s="62">
        <f>SUM(T35:U35)</f>
        <v>0</v>
      </c>
    </row>
    <row r="36" spans="1:22" x14ac:dyDescent="0.2">
      <c r="A36" s="11">
        <v>40330</v>
      </c>
      <c r="B36" t="s">
        <v>32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s="62">
        <f>SUM(B36:S36)</f>
        <v>0</v>
      </c>
      <c r="U36" t="s">
        <v>32</v>
      </c>
      <c r="V36" s="62">
        <f>SUM(T36:U36)</f>
        <v>0</v>
      </c>
    </row>
    <row r="37" spans="1:22" x14ac:dyDescent="0.2">
      <c r="A37" s="11">
        <v>40331</v>
      </c>
      <c r="B3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5</v>
      </c>
      <c r="U37" s="4">
        <v>2</v>
      </c>
      <c r="V37" s="62">
        <f t="shared" si="1"/>
        <v>7</v>
      </c>
    </row>
    <row r="38" spans="1:22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2">
        <f t="shared" si="0"/>
        <v>0</v>
      </c>
      <c r="U38">
        <v>0</v>
      </c>
      <c r="V38" s="62">
        <f t="shared" si="1"/>
        <v>0</v>
      </c>
    </row>
    <row r="39" spans="1:22" x14ac:dyDescent="0.2">
      <c r="A39" s="11">
        <v>40333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v>0</v>
      </c>
      <c r="U39" s="4">
        <v>0</v>
      </c>
      <c r="V39" s="62">
        <f t="shared" si="1"/>
        <v>0</v>
      </c>
    </row>
    <row r="40" spans="1:22" x14ac:dyDescent="0.2">
      <c r="A40" s="11">
        <v>40334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0.67</v>
      </c>
      <c r="P40">
        <v>0</v>
      </c>
      <c r="Q40">
        <v>0</v>
      </c>
      <c r="R40">
        <v>0</v>
      </c>
      <c r="S40">
        <v>0</v>
      </c>
      <c r="T40" s="62">
        <f t="shared" si="0"/>
        <v>0.67</v>
      </c>
      <c r="U40" s="4">
        <v>0</v>
      </c>
      <c r="V40" s="62">
        <f t="shared" si="1"/>
        <v>0.67</v>
      </c>
    </row>
    <row r="41" spans="1:22" x14ac:dyDescent="0.2">
      <c r="A41" s="11">
        <v>40335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0.67</v>
      </c>
      <c r="P41">
        <v>0</v>
      </c>
      <c r="Q41">
        <v>0</v>
      </c>
      <c r="R41">
        <v>0</v>
      </c>
      <c r="S41">
        <v>0</v>
      </c>
      <c r="T41" s="62">
        <f t="shared" si="0"/>
        <v>0.67</v>
      </c>
      <c r="U41" s="4">
        <v>0</v>
      </c>
      <c r="V41" s="62">
        <f t="shared" si="1"/>
        <v>0.67</v>
      </c>
    </row>
    <row r="42" spans="1:22" x14ac:dyDescent="0.2">
      <c r="A42" s="11">
        <v>40336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0.67</v>
      </c>
      <c r="P42">
        <v>0</v>
      </c>
      <c r="Q42">
        <v>0</v>
      </c>
      <c r="R42">
        <v>0</v>
      </c>
      <c r="S42">
        <v>0</v>
      </c>
      <c r="T42" s="62">
        <f>SUM(B42:S42)</f>
        <v>0.67</v>
      </c>
      <c r="U42" s="4">
        <v>0</v>
      </c>
      <c r="V42" s="62">
        <f>SUM(T42:U42)</f>
        <v>0.67</v>
      </c>
    </row>
    <row r="43" spans="1:22" x14ac:dyDescent="0.2">
      <c r="A43" s="11">
        <v>40337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9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9</v>
      </c>
      <c r="U43" s="4">
        <v>0</v>
      </c>
      <c r="V43" s="62">
        <f>SUM(T43:U43)</f>
        <v>9</v>
      </c>
    </row>
    <row r="44" spans="1:22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62">
        <f t="shared" si="0"/>
        <v>0</v>
      </c>
      <c r="U44" s="4">
        <v>0</v>
      </c>
      <c r="V44" s="62">
        <f t="shared" si="1"/>
        <v>0</v>
      </c>
    </row>
    <row r="45" spans="1:22" x14ac:dyDescent="0.2">
      <c r="A45" s="11">
        <v>40339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0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2</v>
      </c>
      <c r="U45" s="4">
        <v>2</v>
      </c>
      <c r="V45" s="62">
        <f t="shared" si="1"/>
        <v>4</v>
      </c>
    </row>
    <row r="46" spans="1:22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0</v>
      </c>
      <c r="U46" s="4">
        <v>0</v>
      </c>
      <c r="V46" s="62">
        <f t="shared" si="1"/>
        <v>0</v>
      </c>
    </row>
    <row r="47" spans="1:22" x14ac:dyDescent="0.2">
      <c r="A47" s="11">
        <v>40341</v>
      </c>
      <c r="B47">
        <v>3.66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0.66</v>
      </c>
      <c r="P47">
        <v>0</v>
      </c>
      <c r="Q47">
        <v>0</v>
      </c>
      <c r="R47">
        <v>0</v>
      </c>
      <c r="S47">
        <v>0</v>
      </c>
      <c r="T47" s="62">
        <f t="shared" si="0"/>
        <v>4.32</v>
      </c>
      <c r="U47" s="4">
        <v>0.33</v>
      </c>
      <c r="V47" s="62">
        <f t="shared" si="1"/>
        <v>4.6500000000000004</v>
      </c>
    </row>
    <row r="48" spans="1:22" x14ac:dyDescent="0.2">
      <c r="A48" s="11">
        <v>40342</v>
      </c>
      <c r="B48">
        <v>3.66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0.66</v>
      </c>
      <c r="P48">
        <v>0</v>
      </c>
      <c r="Q48">
        <v>0</v>
      </c>
      <c r="R48">
        <v>0</v>
      </c>
      <c r="S48">
        <v>0</v>
      </c>
      <c r="T48" s="62">
        <f t="shared" si="0"/>
        <v>4.32</v>
      </c>
      <c r="U48" s="4">
        <v>0.33</v>
      </c>
      <c r="V48" s="62">
        <f t="shared" si="1"/>
        <v>4.6500000000000004</v>
      </c>
    </row>
    <row r="49" spans="1:22" x14ac:dyDescent="0.2">
      <c r="A49" s="11">
        <v>40343</v>
      </c>
      <c r="B49">
        <v>3.66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0.66</v>
      </c>
      <c r="P49">
        <v>0</v>
      </c>
      <c r="Q49">
        <v>0</v>
      </c>
      <c r="R49">
        <v>0</v>
      </c>
      <c r="S49">
        <v>0</v>
      </c>
      <c r="T49" s="62">
        <f t="shared" si="0"/>
        <v>4.32</v>
      </c>
      <c r="U49" s="4">
        <v>0.33</v>
      </c>
      <c r="V49" s="62">
        <f t="shared" si="1"/>
        <v>4.6500000000000004</v>
      </c>
    </row>
    <row r="50" spans="1:22" x14ac:dyDescent="0.2">
      <c r="A50" s="11">
        <v>40344</v>
      </c>
      <c r="B50">
        <v>4</v>
      </c>
      <c r="C50">
        <v>0</v>
      </c>
      <c r="D50">
        <v>0</v>
      </c>
      <c r="E50">
        <v>0</v>
      </c>
      <c r="F50">
        <v>0</v>
      </c>
      <c r="G50">
        <v>0</v>
      </c>
      <c r="H50" s="1"/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1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5</v>
      </c>
      <c r="U50" s="4">
        <v>0</v>
      </c>
      <c r="V50" s="62">
        <f t="shared" si="1"/>
        <v>5</v>
      </c>
    </row>
    <row r="51" spans="1:22" x14ac:dyDescent="0.2">
      <c r="A51" s="11">
        <v>40345</v>
      </c>
      <c r="B51">
        <v>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s="62">
        <f t="shared" si="0"/>
        <v>5</v>
      </c>
      <c r="U51" s="4">
        <v>1</v>
      </c>
      <c r="V51" s="62">
        <f t="shared" si="1"/>
        <v>6</v>
      </c>
    </row>
    <row r="52" spans="1:22" x14ac:dyDescent="0.2">
      <c r="A52" s="11">
        <v>40346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 s="62">
        <f t="shared" si="0"/>
        <v>3</v>
      </c>
      <c r="U52" s="4">
        <v>1</v>
      </c>
      <c r="V52" s="62">
        <f t="shared" si="1"/>
        <v>4</v>
      </c>
    </row>
    <row r="53" spans="1:22" x14ac:dyDescent="0.2">
      <c r="A53" s="11">
        <v>40347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62">
        <f t="shared" si="0"/>
        <v>1</v>
      </c>
      <c r="U53" s="4">
        <v>0</v>
      </c>
      <c r="V53" s="62">
        <f t="shared" si="1"/>
        <v>1</v>
      </c>
    </row>
    <row r="54" spans="1:22" x14ac:dyDescent="0.2">
      <c r="A54" s="11">
        <v>40348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62">
        <f t="shared" si="0"/>
        <v>2</v>
      </c>
      <c r="U54" s="4">
        <v>0.33</v>
      </c>
      <c r="V54" s="62">
        <f t="shared" si="1"/>
        <v>2.33</v>
      </c>
    </row>
    <row r="55" spans="1:22" x14ac:dyDescent="0.2">
      <c r="A55" s="11">
        <v>40349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62">
        <f t="shared" si="0"/>
        <v>2</v>
      </c>
      <c r="U55" s="4">
        <v>0.33</v>
      </c>
      <c r="V55" s="62">
        <f t="shared" si="1"/>
        <v>2.33</v>
      </c>
    </row>
    <row r="56" spans="1:22" x14ac:dyDescent="0.2">
      <c r="A56" s="11">
        <v>40350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62">
        <f t="shared" si="0"/>
        <v>2</v>
      </c>
      <c r="U56" s="4">
        <v>0.33</v>
      </c>
      <c r="V56" s="62">
        <f t="shared" si="1"/>
        <v>2.33</v>
      </c>
    </row>
    <row r="57" spans="1:22" x14ac:dyDescent="0.2">
      <c r="A57" s="11">
        <v>40351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62">
        <f t="shared" si="0"/>
        <v>6</v>
      </c>
      <c r="U57" s="4">
        <v>0</v>
      </c>
      <c r="V57" s="62">
        <f t="shared" si="1"/>
        <v>6</v>
      </c>
    </row>
    <row r="58" spans="1:22" x14ac:dyDescent="0.2">
      <c r="A58" s="11">
        <v>40352</v>
      </c>
      <c r="B58">
        <v>7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8</v>
      </c>
      <c r="U58" s="4">
        <v>0</v>
      </c>
      <c r="V58" s="62">
        <f t="shared" si="1"/>
        <v>8</v>
      </c>
    </row>
    <row r="59" spans="1:22" x14ac:dyDescent="0.2">
      <c r="A59" s="11">
        <v>40353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1</v>
      </c>
      <c r="U59" s="4">
        <v>0</v>
      </c>
      <c r="V59" s="62">
        <f t="shared" si="1"/>
        <v>1</v>
      </c>
    </row>
    <row r="60" spans="1:22" x14ac:dyDescent="0.2">
      <c r="A60" s="11">
        <v>40354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62">
        <f t="shared" si="0"/>
        <v>1</v>
      </c>
      <c r="U60" s="4">
        <v>4</v>
      </c>
      <c r="V60" s="62">
        <f t="shared" si="1"/>
        <v>5</v>
      </c>
    </row>
    <row r="61" spans="1:22" x14ac:dyDescent="0.2">
      <c r="A61" s="11">
        <v>40355</v>
      </c>
      <c r="B61">
        <v>3.33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3.33</v>
      </c>
      <c r="U61" s="4">
        <v>0.66</v>
      </c>
      <c r="V61" s="62">
        <f t="shared" si="1"/>
        <v>3.99</v>
      </c>
    </row>
    <row r="62" spans="1:22" x14ac:dyDescent="0.2">
      <c r="A62" s="11">
        <v>40356</v>
      </c>
      <c r="B62">
        <v>3.33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3.33</v>
      </c>
      <c r="U62" s="4">
        <v>0.66</v>
      </c>
      <c r="V62" s="62">
        <f t="shared" si="1"/>
        <v>3.99</v>
      </c>
    </row>
    <row r="63" spans="1:22" x14ac:dyDescent="0.2">
      <c r="A63" s="11">
        <v>40357</v>
      </c>
      <c r="B63">
        <v>3.33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3.33</v>
      </c>
      <c r="U63" s="4">
        <v>0.66</v>
      </c>
      <c r="V63" s="62">
        <f t="shared" si="1"/>
        <v>3.99</v>
      </c>
    </row>
    <row r="64" spans="1:22" x14ac:dyDescent="0.2">
      <c r="A64" s="11">
        <v>40358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1</v>
      </c>
      <c r="U64" s="4">
        <v>0</v>
      </c>
      <c r="V64" s="62">
        <f t="shared" si="1"/>
        <v>1</v>
      </c>
    </row>
    <row r="65" spans="1:22" x14ac:dyDescent="0.2">
      <c r="A65" s="11">
        <v>40359</v>
      </c>
      <c r="B65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62">
        <f t="shared" si="0"/>
        <v>2</v>
      </c>
      <c r="U65" s="4">
        <v>0</v>
      </c>
      <c r="V65" s="62">
        <f t="shared" si="1"/>
        <v>2</v>
      </c>
    </row>
    <row r="66" spans="1:22" x14ac:dyDescent="0.2">
      <c r="A66" s="11">
        <v>40360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s="4">
        <v>2</v>
      </c>
      <c r="P66" s="4">
        <v>0</v>
      </c>
      <c r="Q66" s="4">
        <v>0</v>
      </c>
      <c r="R66" s="4">
        <v>0</v>
      </c>
      <c r="S66" s="4">
        <v>0</v>
      </c>
      <c r="T66" s="62">
        <f t="shared" si="0"/>
        <v>4</v>
      </c>
      <c r="U66" s="4">
        <v>2</v>
      </c>
      <c r="V66" s="62">
        <f t="shared" si="1"/>
        <v>6</v>
      </c>
    </row>
    <row r="67" spans="1:22" x14ac:dyDescent="0.2">
      <c r="A67" s="11">
        <v>40361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62">
        <f t="shared" si="0"/>
        <v>3</v>
      </c>
      <c r="U67" s="4">
        <v>9</v>
      </c>
      <c r="V67" s="62">
        <f t="shared" si="1"/>
        <v>12</v>
      </c>
    </row>
    <row r="68" spans="1:22" x14ac:dyDescent="0.2">
      <c r="A68" s="11">
        <v>40362</v>
      </c>
      <c r="B68">
        <v>2.25</v>
      </c>
      <c r="C68">
        <v>0</v>
      </c>
      <c r="D68">
        <v>0</v>
      </c>
      <c r="E68">
        <v>0.5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62">
        <f t="shared" si="0"/>
        <v>2.75</v>
      </c>
      <c r="U68" s="4">
        <v>3.25</v>
      </c>
      <c r="V68" s="62">
        <f t="shared" si="1"/>
        <v>6</v>
      </c>
    </row>
    <row r="69" spans="1:22" x14ac:dyDescent="0.2">
      <c r="A69" s="11">
        <v>40363</v>
      </c>
      <c r="B69">
        <v>2.25</v>
      </c>
      <c r="C69">
        <v>0</v>
      </c>
      <c r="D69">
        <v>0</v>
      </c>
      <c r="E69">
        <v>0.5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62">
        <f t="shared" si="0"/>
        <v>2.75</v>
      </c>
      <c r="U69" s="4">
        <v>3.25</v>
      </c>
      <c r="V69" s="62">
        <f t="shared" si="1"/>
        <v>6</v>
      </c>
    </row>
    <row r="70" spans="1:22" x14ac:dyDescent="0.2">
      <c r="A70" s="11">
        <v>40364</v>
      </c>
      <c r="B70">
        <v>2.25</v>
      </c>
      <c r="C70">
        <v>0</v>
      </c>
      <c r="D70">
        <v>0</v>
      </c>
      <c r="E70">
        <v>0.5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62">
        <f t="shared" si="0"/>
        <v>2.75</v>
      </c>
      <c r="U70" s="4">
        <v>3.25</v>
      </c>
      <c r="V70" s="62">
        <f t="shared" si="1"/>
        <v>6</v>
      </c>
    </row>
    <row r="71" spans="1:22" x14ac:dyDescent="0.2">
      <c r="A71" s="11">
        <v>40365</v>
      </c>
      <c r="B71">
        <v>2.25</v>
      </c>
      <c r="C71">
        <v>0</v>
      </c>
      <c r="D71">
        <v>0</v>
      </c>
      <c r="E71">
        <v>0.5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62">
        <f t="shared" si="0"/>
        <v>2.75</v>
      </c>
      <c r="U71" s="4">
        <v>3.25</v>
      </c>
      <c r="V71" s="62">
        <f t="shared" si="1"/>
        <v>6</v>
      </c>
    </row>
    <row r="72" spans="1:22" x14ac:dyDescent="0.2">
      <c r="A72" s="11">
        <v>40366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62">
        <f t="shared" si="0"/>
        <v>4</v>
      </c>
      <c r="U72" s="4">
        <v>0</v>
      </c>
      <c r="V72" s="62">
        <f t="shared" si="1"/>
        <v>4</v>
      </c>
    </row>
    <row r="73" spans="1:22" x14ac:dyDescent="0.2">
      <c r="A73" s="11">
        <v>40367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ref="T73:T132" si="2">SUM(B73:S73)</f>
        <v>0</v>
      </c>
      <c r="U73" s="4">
        <v>0</v>
      </c>
      <c r="V73" s="62">
        <f t="shared" si="1"/>
        <v>0</v>
      </c>
    </row>
    <row r="74" spans="1:22" x14ac:dyDescent="0.2">
      <c r="A74" s="11">
        <v>40368</v>
      </c>
      <c r="B74">
        <v>0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 s="62">
        <f t="shared" si="2"/>
        <v>3</v>
      </c>
      <c r="U74" s="4">
        <v>1</v>
      </c>
      <c r="V74" s="62">
        <f t="shared" ref="V74:V137" si="3">SUM(T74:U74)</f>
        <v>4</v>
      </c>
    </row>
    <row r="75" spans="1:22" x14ac:dyDescent="0.2">
      <c r="A75" s="11">
        <v>40369</v>
      </c>
      <c r="B75">
        <v>1.67</v>
      </c>
      <c r="C75">
        <v>0</v>
      </c>
      <c r="D75">
        <v>0</v>
      </c>
      <c r="E75">
        <v>0.67</v>
      </c>
      <c r="F75">
        <v>0</v>
      </c>
      <c r="G75">
        <v>0</v>
      </c>
      <c r="H75">
        <v>0</v>
      </c>
      <c r="I75">
        <v>0.33</v>
      </c>
      <c r="J75">
        <v>0</v>
      </c>
      <c r="K75">
        <v>0</v>
      </c>
      <c r="L75">
        <v>0</v>
      </c>
      <c r="M75">
        <v>0</v>
      </c>
      <c r="N75">
        <v>0</v>
      </c>
      <c r="O75">
        <v>0.33</v>
      </c>
      <c r="P75">
        <v>0</v>
      </c>
      <c r="Q75">
        <v>0</v>
      </c>
      <c r="R75">
        <v>0</v>
      </c>
      <c r="S75">
        <v>0</v>
      </c>
      <c r="T75" s="62">
        <f t="shared" si="2"/>
        <v>3</v>
      </c>
      <c r="U75" s="4">
        <v>0.67</v>
      </c>
      <c r="V75" s="62">
        <f t="shared" si="3"/>
        <v>3.67</v>
      </c>
    </row>
    <row r="76" spans="1:22" x14ac:dyDescent="0.2">
      <c r="A76" s="11">
        <v>40370</v>
      </c>
      <c r="B76">
        <v>1.67</v>
      </c>
      <c r="C76">
        <v>0</v>
      </c>
      <c r="D76">
        <v>0</v>
      </c>
      <c r="E76">
        <v>0.67</v>
      </c>
      <c r="F76">
        <v>0</v>
      </c>
      <c r="G76">
        <v>0</v>
      </c>
      <c r="H76">
        <v>0</v>
      </c>
      <c r="I76">
        <v>0.33</v>
      </c>
      <c r="J76">
        <v>0</v>
      </c>
      <c r="K76">
        <v>0</v>
      </c>
      <c r="L76">
        <v>0</v>
      </c>
      <c r="M76">
        <v>0</v>
      </c>
      <c r="N76">
        <v>0</v>
      </c>
      <c r="O76">
        <v>0.33</v>
      </c>
      <c r="P76">
        <v>0</v>
      </c>
      <c r="Q76">
        <v>0</v>
      </c>
      <c r="R76">
        <v>0</v>
      </c>
      <c r="S76">
        <v>0</v>
      </c>
      <c r="T76" s="62">
        <f t="shared" si="2"/>
        <v>3</v>
      </c>
      <c r="U76" s="4">
        <v>0.67</v>
      </c>
      <c r="V76" s="62">
        <f t="shared" si="3"/>
        <v>3.67</v>
      </c>
    </row>
    <row r="77" spans="1:22" x14ac:dyDescent="0.2">
      <c r="A77" s="11">
        <v>40371</v>
      </c>
      <c r="B77">
        <v>1.67</v>
      </c>
      <c r="C77">
        <v>0</v>
      </c>
      <c r="D77">
        <v>0</v>
      </c>
      <c r="E77">
        <v>0.67</v>
      </c>
      <c r="F77">
        <v>0</v>
      </c>
      <c r="G77">
        <v>0</v>
      </c>
      <c r="H77">
        <v>0</v>
      </c>
      <c r="I77">
        <v>0.33</v>
      </c>
      <c r="J77">
        <v>0</v>
      </c>
      <c r="K77">
        <v>0</v>
      </c>
      <c r="L77">
        <v>0</v>
      </c>
      <c r="M77">
        <v>0</v>
      </c>
      <c r="N77">
        <v>0</v>
      </c>
      <c r="O77">
        <v>0.33</v>
      </c>
      <c r="P77">
        <v>0</v>
      </c>
      <c r="Q77">
        <v>0</v>
      </c>
      <c r="R77">
        <v>0</v>
      </c>
      <c r="S77">
        <v>0</v>
      </c>
      <c r="T77" s="62">
        <f>SUM(B77:S77)</f>
        <v>3</v>
      </c>
      <c r="U77" s="4">
        <v>0.67</v>
      </c>
      <c r="V77" s="62">
        <f>SUM(T77:U77)</f>
        <v>3.67</v>
      </c>
    </row>
    <row r="78" spans="1:22" x14ac:dyDescent="0.2">
      <c r="A78" s="11">
        <v>40372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s="62">
        <f>SUM(B78:S78)</f>
        <v>2</v>
      </c>
      <c r="U78" s="4">
        <v>2</v>
      </c>
      <c r="V78" s="62">
        <f>SUM(T78:U78)</f>
        <v>4</v>
      </c>
    </row>
    <row r="79" spans="1:22" x14ac:dyDescent="0.2">
      <c r="A79" s="11">
        <v>40373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2"/>
        <v>0</v>
      </c>
      <c r="U79" s="4">
        <v>0</v>
      </c>
      <c r="V79" s="62">
        <f t="shared" si="3"/>
        <v>0</v>
      </c>
    </row>
    <row r="80" spans="1:22" x14ac:dyDescent="0.2">
      <c r="A80" s="11">
        <v>40374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1">
        <v>0</v>
      </c>
      <c r="T80" s="62">
        <f t="shared" si="2"/>
        <v>2</v>
      </c>
      <c r="U80" s="4">
        <v>1</v>
      </c>
      <c r="V80" s="62">
        <f t="shared" si="3"/>
        <v>3</v>
      </c>
    </row>
    <row r="81" spans="1:22" x14ac:dyDescent="0.2">
      <c r="A81" s="11">
        <v>40375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0</v>
      </c>
      <c r="J81" s="4">
        <v>1</v>
      </c>
      <c r="K81" s="4">
        <v>0</v>
      </c>
      <c r="L81" s="4">
        <v>0</v>
      </c>
      <c r="M81" s="4">
        <v>0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1</v>
      </c>
      <c r="U81" s="4">
        <v>0</v>
      </c>
      <c r="V81" s="62">
        <f t="shared" si="3"/>
        <v>1</v>
      </c>
    </row>
    <row r="82" spans="1:22" x14ac:dyDescent="0.2">
      <c r="A82" s="11">
        <v>40376</v>
      </c>
      <c r="B82">
        <v>1.66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0.33</v>
      </c>
      <c r="J82">
        <v>0</v>
      </c>
      <c r="K82">
        <v>0</v>
      </c>
      <c r="L82">
        <v>0.33</v>
      </c>
      <c r="M82">
        <v>0</v>
      </c>
      <c r="N82">
        <v>0</v>
      </c>
      <c r="O82">
        <v>0.33</v>
      </c>
      <c r="P82">
        <v>0</v>
      </c>
      <c r="Q82">
        <v>0</v>
      </c>
      <c r="R82">
        <v>0</v>
      </c>
      <c r="S82">
        <v>0</v>
      </c>
      <c r="T82" s="62">
        <f t="shared" si="2"/>
        <v>2.65</v>
      </c>
      <c r="U82" s="4">
        <v>0.66</v>
      </c>
      <c r="V82" s="62">
        <f t="shared" si="3"/>
        <v>3.31</v>
      </c>
    </row>
    <row r="83" spans="1:22" x14ac:dyDescent="0.2">
      <c r="A83" s="11">
        <v>40377</v>
      </c>
      <c r="B83">
        <v>1.66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0.33</v>
      </c>
      <c r="J83">
        <v>0</v>
      </c>
      <c r="K83">
        <v>0</v>
      </c>
      <c r="L83">
        <v>0.33</v>
      </c>
      <c r="M83">
        <v>0</v>
      </c>
      <c r="N83">
        <v>0</v>
      </c>
      <c r="O83">
        <v>0.33</v>
      </c>
      <c r="P83">
        <v>0</v>
      </c>
      <c r="Q83">
        <v>0</v>
      </c>
      <c r="R83">
        <v>0</v>
      </c>
      <c r="S83">
        <v>0</v>
      </c>
      <c r="T83" s="62">
        <f t="shared" si="2"/>
        <v>2.65</v>
      </c>
      <c r="U83" s="4">
        <v>0.66</v>
      </c>
      <c r="V83" s="62">
        <f t="shared" si="3"/>
        <v>3.31</v>
      </c>
    </row>
    <row r="84" spans="1:22" x14ac:dyDescent="0.2">
      <c r="A84" s="11">
        <v>40378</v>
      </c>
      <c r="B84">
        <v>1.66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0.33</v>
      </c>
      <c r="J84">
        <v>0</v>
      </c>
      <c r="K84">
        <v>0</v>
      </c>
      <c r="L84">
        <v>0.33</v>
      </c>
      <c r="M84">
        <v>0</v>
      </c>
      <c r="N84">
        <v>0</v>
      </c>
      <c r="O84">
        <v>0.33</v>
      </c>
      <c r="P84">
        <v>0</v>
      </c>
      <c r="Q84">
        <v>0</v>
      </c>
      <c r="R84">
        <v>0</v>
      </c>
      <c r="S84">
        <v>0</v>
      </c>
      <c r="T84" s="62">
        <f>SUM(B84:S84)</f>
        <v>2.65</v>
      </c>
      <c r="U84" s="4">
        <v>0.66</v>
      </c>
      <c r="V84" s="62">
        <f>SUM(T84:U84)</f>
        <v>3.31</v>
      </c>
    </row>
    <row r="85" spans="1:22" x14ac:dyDescent="0.2">
      <c r="A85" s="11">
        <v>40379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62">
        <f>SUM(B85:S85)</f>
        <v>5</v>
      </c>
      <c r="U85" s="4">
        <v>0</v>
      </c>
      <c r="V85" s="62">
        <f>SUM(T85:U85)</f>
        <v>5</v>
      </c>
    </row>
    <row r="86" spans="1:22" x14ac:dyDescent="0.2">
      <c r="A86" s="11">
        <v>40380</v>
      </c>
      <c r="B86" t="s">
        <v>32</v>
      </c>
      <c r="C86" t="s">
        <v>32</v>
      </c>
      <c r="D86" t="s">
        <v>32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</row>
    <row r="87" spans="1:22" x14ac:dyDescent="0.2">
      <c r="A87" s="11">
        <v>40381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0</v>
      </c>
      <c r="U87" s="4">
        <v>0</v>
      </c>
      <c r="V87" s="62">
        <f t="shared" si="3"/>
        <v>0</v>
      </c>
    </row>
    <row r="88" spans="1:22" x14ac:dyDescent="0.2">
      <c r="A88" s="11">
        <v>40382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v>1</v>
      </c>
      <c r="U88" s="4">
        <v>0</v>
      </c>
      <c r="V88" s="62">
        <f t="shared" si="3"/>
        <v>1</v>
      </c>
    </row>
    <row r="89" spans="1:22" x14ac:dyDescent="0.2">
      <c r="A89" s="11">
        <v>40383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0.66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62">
        <f>SUM(B89:S89)</f>
        <v>1.6600000000000001</v>
      </c>
      <c r="U89" s="4">
        <v>1.33</v>
      </c>
      <c r="V89" s="62">
        <f>SUM(T89:U89)</f>
        <v>2.99</v>
      </c>
    </row>
    <row r="90" spans="1:22" x14ac:dyDescent="0.2">
      <c r="A90" s="11">
        <v>40384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0.66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62">
        <f>SUM(B90:S90)</f>
        <v>1.6600000000000001</v>
      </c>
      <c r="U90" s="4">
        <v>1.33</v>
      </c>
      <c r="V90" s="62">
        <f>SUM(T90:U90)</f>
        <v>2.99</v>
      </c>
    </row>
    <row r="91" spans="1:22" x14ac:dyDescent="0.2">
      <c r="A91" s="11">
        <v>40385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0.66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62">
        <f>SUM(B91:S91)</f>
        <v>1.6600000000000001</v>
      </c>
      <c r="U91" s="4">
        <v>1.33</v>
      </c>
      <c r="V91" s="62">
        <f>SUM(T91:U91)</f>
        <v>2.99</v>
      </c>
    </row>
    <row r="92" spans="1:22" x14ac:dyDescent="0.2">
      <c r="A92" s="11">
        <v>40386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62">
        <f>SUM(B92:S92)</f>
        <v>2</v>
      </c>
      <c r="U92" s="4">
        <v>2</v>
      </c>
      <c r="V92" s="62">
        <f>SUM(T92:U92)</f>
        <v>4</v>
      </c>
    </row>
    <row r="93" spans="1:22" x14ac:dyDescent="0.2">
      <c r="A93" s="11">
        <v>40387</v>
      </c>
      <c r="B93">
        <v>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4</v>
      </c>
      <c r="U93" s="4">
        <v>2</v>
      </c>
      <c r="V93" s="62">
        <f t="shared" si="3"/>
        <v>6</v>
      </c>
    </row>
    <row r="94" spans="1:22" x14ac:dyDescent="0.2">
      <c r="A94" s="11">
        <v>40388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0</v>
      </c>
      <c r="U94" s="4">
        <v>0</v>
      </c>
      <c r="V94" s="62">
        <f t="shared" si="3"/>
        <v>0</v>
      </c>
    </row>
    <row r="95" spans="1:22" x14ac:dyDescent="0.2">
      <c r="A95" s="11">
        <v>40389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62">
        <f t="shared" si="2"/>
        <v>1</v>
      </c>
      <c r="U95" s="4">
        <v>3</v>
      </c>
      <c r="V95" s="62">
        <f t="shared" si="3"/>
        <v>4</v>
      </c>
    </row>
    <row r="96" spans="1:22" x14ac:dyDescent="0.2">
      <c r="A96" s="11">
        <v>40390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0.33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2.33</v>
      </c>
      <c r="U96" s="4">
        <v>0</v>
      </c>
      <c r="V96" s="62">
        <f t="shared" si="3"/>
        <v>2.33</v>
      </c>
    </row>
    <row r="97" spans="1:22" x14ac:dyDescent="0.2">
      <c r="A97" s="11">
        <v>40391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0.33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2.33</v>
      </c>
      <c r="U97" s="4">
        <v>0</v>
      </c>
      <c r="V97" s="62">
        <f t="shared" si="3"/>
        <v>2.33</v>
      </c>
    </row>
    <row r="98" spans="1:22" x14ac:dyDescent="0.2">
      <c r="A98" s="11">
        <v>40392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0.33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2.33</v>
      </c>
      <c r="U98" s="4">
        <v>0</v>
      </c>
      <c r="V98" s="62">
        <f t="shared" si="3"/>
        <v>2.33</v>
      </c>
    </row>
    <row r="99" spans="1:22" x14ac:dyDescent="0.2">
      <c r="A99" s="11">
        <v>40393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4">
        <v>1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62">
        <f t="shared" si="2"/>
        <v>2</v>
      </c>
      <c r="U99" s="4">
        <v>0</v>
      </c>
      <c r="V99" s="62">
        <f t="shared" si="3"/>
        <v>2</v>
      </c>
    </row>
    <row r="100" spans="1:22" x14ac:dyDescent="0.2">
      <c r="A100" s="11">
        <v>40394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1</v>
      </c>
      <c r="U100" s="4">
        <v>0</v>
      </c>
      <c r="V100" s="62">
        <f t="shared" si="3"/>
        <v>1</v>
      </c>
    </row>
    <row r="101" spans="1:22" x14ac:dyDescent="0.2">
      <c r="A101" s="11">
        <v>40395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1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0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2</v>
      </c>
      <c r="U101" s="4">
        <v>0</v>
      </c>
      <c r="V101" s="62">
        <f t="shared" si="3"/>
        <v>2</v>
      </c>
    </row>
    <row r="102" spans="1:22" x14ac:dyDescent="0.2">
      <c r="A102" s="11">
        <v>40396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62">
        <f t="shared" si="2"/>
        <v>0</v>
      </c>
      <c r="U102" s="4">
        <v>1</v>
      </c>
      <c r="V102" s="62">
        <f t="shared" si="3"/>
        <v>1</v>
      </c>
    </row>
    <row r="103" spans="1:22" x14ac:dyDescent="0.2">
      <c r="A103" s="11">
        <v>40397</v>
      </c>
      <c r="B103">
        <v>2.66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0.33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ref="T103" si="4">SUM(B103:S103)</f>
        <v>2.99</v>
      </c>
      <c r="U103" s="4">
        <v>0.33</v>
      </c>
      <c r="V103" s="62">
        <f t="shared" ref="V103" si="5">SUM(T103:U103)</f>
        <v>3.3200000000000003</v>
      </c>
    </row>
    <row r="104" spans="1:22" x14ac:dyDescent="0.2">
      <c r="A104" s="11">
        <v>40398</v>
      </c>
      <c r="B104">
        <v>2.66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0.33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2"/>
        <v>2.99</v>
      </c>
      <c r="U104" s="4">
        <v>0.33</v>
      </c>
      <c r="V104" s="62">
        <f t="shared" si="3"/>
        <v>3.3200000000000003</v>
      </c>
    </row>
    <row r="105" spans="1:22" x14ac:dyDescent="0.2">
      <c r="A105" s="11">
        <v>40399</v>
      </c>
      <c r="B105">
        <v>2.66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2"/>
        <v>2.99</v>
      </c>
      <c r="U105" s="4">
        <v>0.33</v>
      </c>
      <c r="V105" s="62">
        <f t="shared" si="3"/>
        <v>3.3200000000000003</v>
      </c>
    </row>
    <row r="106" spans="1:22" x14ac:dyDescent="0.2">
      <c r="A106" s="11">
        <v>40400</v>
      </c>
      <c r="B106">
        <v>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13</v>
      </c>
      <c r="U106" s="4">
        <v>3</v>
      </c>
      <c r="V106" s="62">
        <f t="shared" si="3"/>
        <v>16</v>
      </c>
    </row>
    <row r="107" spans="1:22" x14ac:dyDescent="0.2">
      <c r="A107" s="11">
        <v>40401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</row>
    <row r="108" spans="1:22" x14ac:dyDescent="0.2">
      <c r="A108" s="11">
        <v>40402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62">
        <f t="shared" si="2"/>
        <v>3</v>
      </c>
      <c r="U108" s="4">
        <v>1</v>
      </c>
      <c r="V108" s="62">
        <f t="shared" si="3"/>
        <v>4</v>
      </c>
    </row>
    <row r="109" spans="1:22" x14ac:dyDescent="0.2">
      <c r="A109" s="11">
        <v>40403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2</v>
      </c>
      <c r="U109" s="4">
        <v>0</v>
      </c>
      <c r="V109" s="62">
        <f t="shared" si="3"/>
        <v>2</v>
      </c>
    </row>
    <row r="110" spans="1:22" x14ac:dyDescent="0.2">
      <c r="A110" s="11">
        <v>40404</v>
      </c>
      <c r="B110">
        <v>0.25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1.25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62">
        <f t="shared" si="2"/>
        <v>1.5</v>
      </c>
      <c r="U110" s="4">
        <v>0</v>
      </c>
      <c r="V110" s="62">
        <f t="shared" si="3"/>
        <v>1.5</v>
      </c>
    </row>
    <row r="111" spans="1:22" x14ac:dyDescent="0.2">
      <c r="A111" s="11">
        <v>40405</v>
      </c>
      <c r="B111">
        <v>0.25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1.25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62">
        <f t="shared" si="2"/>
        <v>1.5</v>
      </c>
      <c r="U111" s="4">
        <v>0</v>
      </c>
      <c r="V111" s="62">
        <f t="shared" si="3"/>
        <v>1.5</v>
      </c>
    </row>
    <row r="112" spans="1:22" x14ac:dyDescent="0.2">
      <c r="A112" s="11">
        <v>40406</v>
      </c>
      <c r="B112">
        <v>0.25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1.25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62">
        <f t="shared" si="2"/>
        <v>1.5</v>
      </c>
      <c r="U112" s="4">
        <v>0</v>
      </c>
      <c r="V112" s="62">
        <f t="shared" si="3"/>
        <v>1.5</v>
      </c>
    </row>
    <row r="113" spans="1:22" x14ac:dyDescent="0.2">
      <c r="A113" s="11">
        <v>40407</v>
      </c>
      <c r="B113">
        <v>0.25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1.25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62">
        <f t="shared" si="2"/>
        <v>1.5</v>
      </c>
      <c r="U113" s="4">
        <v>0</v>
      </c>
      <c r="V113" s="62">
        <f t="shared" si="3"/>
        <v>1.5</v>
      </c>
    </row>
    <row r="114" spans="1:22" x14ac:dyDescent="0.2">
      <c r="A114" s="11">
        <v>40408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</v>
      </c>
      <c r="P114">
        <v>0</v>
      </c>
      <c r="Q114">
        <v>0</v>
      </c>
      <c r="R114">
        <v>0</v>
      </c>
      <c r="S114">
        <v>0</v>
      </c>
      <c r="T114" s="62">
        <f t="shared" si="2"/>
        <v>11</v>
      </c>
      <c r="U114" s="4">
        <v>0</v>
      </c>
      <c r="V114" s="62">
        <f t="shared" si="3"/>
        <v>11</v>
      </c>
    </row>
    <row r="115" spans="1:22" x14ac:dyDescent="0.2">
      <c r="A115" s="11">
        <v>40409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62">
        <f t="shared" si="2"/>
        <v>3</v>
      </c>
      <c r="U115" s="4">
        <v>0</v>
      </c>
      <c r="V115" s="62">
        <f t="shared" si="3"/>
        <v>3</v>
      </c>
    </row>
    <row r="116" spans="1:22" x14ac:dyDescent="0.2">
      <c r="A116" s="11">
        <v>40410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 s="62">
        <f t="shared" ref="T116" si="6">SUM(B116:S116)</f>
        <v>3</v>
      </c>
      <c r="U116" s="4">
        <v>0</v>
      </c>
      <c r="V116" s="62">
        <f t="shared" ref="V116" si="7">SUM(T116:U116)</f>
        <v>3</v>
      </c>
    </row>
    <row r="117" spans="1:22" x14ac:dyDescent="0.2">
      <c r="A117" s="11">
        <v>40411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 s="12">
        <v>0</v>
      </c>
      <c r="I117" s="3">
        <v>0</v>
      </c>
      <c r="J117" s="4">
        <v>0</v>
      </c>
      <c r="K117" s="4">
        <v>0</v>
      </c>
      <c r="L117" s="4">
        <v>0</v>
      </c>
      <c r="M117" s="4">
        <v>0</v>
      </c>
      <c r="N117" s="12">
        <v>0</v>
      </c>
      <c r="O117" s="3">
        <v>0</v>
      </c>
      <c r="P117" s="4">
        <v>0</v>
      </c>
      <c r="Q117" s="12">
        <v>0</v>
      </c>
      <c r="R117" s="3">
        <v>0</v>
      </c>
      <c r="S117" s="12">
        <v>0</v>
      </c>
      <c r="T117" s="62">
        <f t="shared" si="2"/>
        <v>4</v>
      </c>
      <c r="U117" s="4">
        <v>0</v>
      </c>
      <c r="V117" s="62">
        <f t="shared" si="3"/>
        <v>4</v>
      </c>
    </row>
    <row r="118" spans="1:22" x14ac:dyDescent="0.2">
      <c r="A118" s="11">
        <v>40412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 s="12">
        <v>0</v>
      </c>
      <c r="I118" s="3">
        <v>0</v>
      </c>
      <c r="J118" s="4">
        <v>0</v>
      </c>
      <c r="K118" s="4">
        <v>0</v>
      </c>
      <c r="L118" s="4">
        <v>0</v>
      </c>
      <c r="M118" s="4">
        <v>0</v>
      </c>
      <c r="N118" s="12">
        <v>0</v>
      </c>
      <c r="O118" s="3">
        <v>0</v>
      </c>
      <c r="P118" s="4">
        <v>0</v>
      </c>
      <c r="Q118" s="12">
        <v>0</v>
      </c>
      <c r="R118" s="3">
        <v>0</v>
      </c>
      <c r="S118" s="12">
        <v>0</v>
      </c>
      <c r="T118" s="62">
        <f t="shared" si="2"/>
        <v>4</v>
      </c>
      <c r="U118" s="4">
        <v>0</v>
      </c>
      <c r="V118" s="62">
        <f t="shared" si="3"/>
        <v>4</v>
      </c>
    </row>
    <row r="119" spans="1:22" x14ac:dyDescent="0.2">
      <c r="A119" s="11">
        <v>40413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 s="12">
        <v>0</v>
      </c>
      <c r="I119" s="3">
        <v>0</v>
      </c>
      <c r="J119" s="4">
        <v>0</v>
      </c>
      <c r="K119" s="4">
        <v>0</v>
      </c>
      <c r="L119" s="4">
        <v>0</v>
      </c>
      <c r="M119" s="4">
        <v>0</v>
      </c>
      <c r="N119" s="12">
        <v>0</v>
      </c>
      <c r="O119" s="3">
        <v>0</v>
      </c>
      <c r="P119" s="4">
        <v>0</v>
      </c>
      <c r="Q119" s="12">
        <v>0</v>
      </c>
      <c r="R119" s="3">
        <v>0</v>
      </c>
      <c r="S119" s="12">
        <v>0</v>
      </c>
      <c r="T119" s="62">
        <f>SUM(B119:S119)</f>
        <v>4</v>
      </c>
      <c r="U119" s="4">
        <v>0</v>
      </c>
      <c r="V119" s="62">
        <f>SUM(T119:U119)</f>
        <v>4</v>
      </c>
    </row>
    <row r="120" spans="1:22" x14ac:dyDescent="0.2">
      <c r="A120" s="11">
        <v>40414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62">
        <f>SUM(B120:S120)</f>
        <v>2</v>
      </c>
      <c r="U120" s="4">
        <v>0</v>
      </c>
      <c r="V120" s="62">
        <f>SUM(T120:U120)</f>
        <v>2</v>
      </c>
    </row>
    <row r="121" spans="1:22" x14ac:dyDescent="0.2">
      <c r="A121" s="11">
        <v>40415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 s="62">
        <f t="shared" si="2"/>
        <v>3</v>
      </c>
      <c r="U121" s="4">
        <v>3</v>
      </c>
      <c r="V121" s="62">
        <f t="shared" si="3"/>
        <v>6</v>
      </c>
    </row>
    <row r="122" spans="1:22" x14ac:dyDescent="0.2">
      <c r="A122" s="11">
        <v>40416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62">
        <f t="shared" si="2"/>
        <v>0</v>
      </c>
      <c r="U122" s="4">
        <v>0</v>
      </c>
      <c r="V122" s="62">
        <f t="shared" si="3"/>
        <v>0</v>
      </c>
    </row>
    <row r="123" spans="1:22" x14ac:dyDescent="0.2">
      <c r="A123" s="11">
        <v>40417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12">
        <v>0</v>
      </c>
      <c r="I123" s="8">
        <v>0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8">
        <v>0</v>
      </c>
      <c r="P123" s="4">
        <v>0</v>
      </c>
      <c r="Q123" s="12">
        <v>0</v>
      </c>
      <c r="R123" s="8">
        <v>0</v>
      </c>
      <c r="S123" s="12">
        <v>0</v>
      </c>
      <c r="T123" s="62">
        <v>0</v>
      </c>
      <c r="U123" s="4">
        <v>0</v>
      </c>
      <c r="V123" s="62">
        <f>SUM(T123:U123)</f>
        <v>0</v>
      </c>
    </row>
    <row r="124" spans="1:22" x14ac:dyDescent="0.2">
      <c r="A124" s="11">
        <v>40418</v>
      </c>
      <c r="B124">
        <v>1.66</v>
      </c>
      <c r="C124">
        <v>0.33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0.33</v>
      </c>
      <c r="P124">
        <v>0</v>
      </c>
      <c r="Q124">
        <v>0</v>
      </c>
      <c r="R124">
        <v>0</v>
      </c>
      <c r="S124">
        <v>0</v>
      </c>
      <c r="T124" s="62">
        <f t="shared" si="2"/>
        <v>2.3199999999999998</v>
      </c>
      <c r="U124" s="4">
        <v>3</v>
      </c>
      <c r="V124" s="62">
        <f t="shared" si="3"/>
        <v>5.32</v>
      </c>
    </row>
    <row r="125" spans="1:22" x14ac:dyDescent="0.2">
      <c r="A125" s="11">
        <v>40419</v>
      </c>
      <c r="B125">
        <v>1.66</v>
      </c>
      <c r="C125">
        <v>0.33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0.33</v>
      </c>
      <c r="P125">
        <v>0</v>
      </c>
      <c r="Q125">
        <v>0</v>
      </c>
      <c r="R125">
        <v>0</v>
      </c>
      <c r="S125">
        <v>0</v>
      </c>
      <c r="T125" s="62">
        <f t="shared" si="2"/>
        <v>2.3199999999999998</v>
      </c>
      <c r="U125" s="4">
        <v>3</v>
      </c>
      <c r="V125" s="62">
        <f t="shared" si="3"/>
        <v>5.32</v>
      </c>
    </row>
    <row r="126" spans="1:22" x14ac:dyDescent="0.2">
      <c r="A126" s="11">
        <v>40420</v>
      </c>
      <c r="B126">
        <v>1.66</v>
      </c>
      <c r="C126">
        <v>0.33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0.33</v>
      </c>
      <c r="P126">
        <v>0</v>
      </c>
      <c r="Q126">
        <v>0</v>
      </c>
      <c r="R126">
        <v>0</v>
      </c>
      <c r="S126">
        <v>0</v>
      </c>
      <c r="T126" s="62">
        <f>SUM(B126:S126)</f>
        <v>2.3199999999999998</v>
      </c>
      <c r="U126" s="4">
        <v>3</v>
      </c>
      <c r="V126" s="62">
        <f>SUM(T126:U126)</f>
        <v>5.32</v>
      </c>
    </row>
    <row r="127" spans="1:22" x14ac:dyDescent="0.2">
      <c r="A127" s="11">
        <v>40421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>SUM(B127:S127)</f>
        <v>2</v>
      </c>
      <c r="U127" s="4">
        <v>0</v>
      </c>
      <c r="V127" s="62">
        <f>SUM(T127:U127)</f>
        <v>2</v>
      </c>
    </row>
    <row r="128" spans="1:22" x14ac:dyDescent="0.2">
      <c r="A128" s="11">
        <v>40422</v>
      </c>
      <c r="B128">
        <v>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 s="62">
        <f>SUM(B128:S128)</f>
        <v>7</v>
      </c>
      <c r="U128" s="4">
        <v>0</v>
      </c>
      <c r="V128" s="62">
        <f>SUM(T128:U128)</f>
        <v>7</v>
      </c>
    </row>
    <row r="129" spans="1:22" x14ac:dyDescent="0.2">
      <c r="A129" s="11">
        <v>40423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2"/>
        <v>1</v>
      </c>
      <c r="U129" s="4">
        <v>1</v>
      </c>
      <c r="V129" s="62">
        <f t="shared" si="3"/>
        <v>2</v>
      </c>
    </row>
    <row r="130" spans="1:22" x14ac:dyDescent="0.2">
      <c r="A130" s="11">
        <v>40424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 s="6">
        <v>0</v>
      </c>
      <c r="I130" s="8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8">
        <v>1</v>
      </c>
      <c r="P130" s="4">
        <v>0</v>
      </c>
      <c r="Q130" s="4">
        <v>0</v>
      </c>
      <c r="R130" s="8">
        <v>0</v>
      </c>
      <c r="S130" s="4">
        <v>0</v>
      </c>
      <c r="T130" s="62">
        <f t="shared" si="2"/>
        <v>2</v>
      </c>
      <c r="U130" s="4">
        <v>0</v>
      </c>
      <c r="V130" s="62">
        <f t="shared" si="3"/>
        <v>2</v>
      </c>
    </row>
    <row r="131" spans="1:22" x14ac:dyDescent="0.2">
      <c r="A131" s="11">
        <v>40425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62">
        <f t="shared" si="2"/>
        <v>0</v>
      </c>
      <c r="U131" s="4">
        <v>0</v>
      </c>
      <c r="V131" s="62">
        <f t="shared" si="3"/>
        <v>0</v>
      </c>
    </row>
    <row r="132" spans="1:22" x14ac:dyDescent="0.2">
      <c r="A132" s="11">
        <v>40426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62">
        <f t="shared" si="2"/>
        <v>0</v>
      </c>
      <c r="U132" s="4">
        <v>0</v>
      </c>
      <c r="V132" s="62">
        <f t="shared" si="3"/>
        <v>0</v>
      </c>
    </row>
    <row r="133" spans="1:22" x14ac:dyDescent="0.2">
      <c r="A133" s="11">
        <v>40427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62">
        <f t="shared" ref="T133:T146" si="8">SUM(B133:S133)</f>
        <v>0</v>
      </c>
      <c r="U133" s="4">
        <v>0</v>
      </c>
      <c r="V133" s="62">
        <f t="shared" si="3"/>
        <v>0</v>
      </c>
    </row>
    <row r="134" spans="1:22" x14ac:dyDescent="0.2">
      <c r="A134" s="11">
        <v>40428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62">
        <f t="shared" si="8"/>
        <v>0</v>
      </c>
      <c r="U134" s="4">
        <v>0</v>
      </c>
      <c r="V134" s="62">
        <f t="shared" si="3"/>
        <v>0</v>
      </c>
    </row>
    <row r="135" spans="1:22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8"/>
        <v>0</v>
      </c>
      <c r="U135" s="4">
        <v>0</v>
      </c>
      <c r="V135" s="62">
        <f t="shared" si="3"/>
        <v>0</v>
      </c>
    </row>
    <row r="136" spans="1:22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8"/>
        <v>0</v>
      </c>
      <c r="U136" s="4">
        <v>0</v>
      </c>
      <c r="V136" s="62">
        <f t="shared" si="3"/>
        <v>0</v>
      </c>
    </row>
    <row r="137" spans="1:22" x14ac:dyDescent="0.2">
      <c r="A137" s="11">
        <v>40431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si="8"/>
        <v>1</v>
      </c>
      <c r="U137" s="4">
        <v>0</v>
      </c>
      <c r="V137" s="62">
        <f t="shared" si="3"/>
        <v>1</v>
      </c>
    </row>
    <row r="138" spans="1:22" x14ac:dyDescent="0.2">
      <c r="A138" s="11">
        <v>40432</v>
      </c>
      <c r="B138" t="s">
        <v>32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s="62">
        <f t="shared" si="8"/>
        <v>0</v>
      </c>
      <c r="U138" s="4"/>
      <c r="V138" s="62">
        <f t="shared" ref="V138:V152" si="9">SUM(T138:U138)</f>
        <v>0</v>
      </c>
    </row>
    <row r="139" spans="1:22" x14ac:dyDescent="0.2">
      <c r="A139" s="11">
        <v>40433</v>
      </c>
      <c r="B139" t="s">
        <v>32</v>
      </c>
      <c r="C139" t="s">
        <v>32</v>
      </c>
      <c r="D139" t="s">
        <v>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s="62">
        <f t="shared" si="8"/>
        <v>0</v>
      </c>
      <c r="U139" s="4"/>
      <c r="V139" s="62">
        <f t="shared" si="9"/>
        <v>0</v>
      </c>
    </row>
    <row r="140" spans="1:22" x14ac:dyDescent="0.2">
      <c r="A140" s="11">
        <v>40434</v>
      </c>
      <c r="B140" t="s">
        <v>32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s="62">
        <f>SUM(B140:S140)</f>
        <v>0</v>
      </c>
      <c r="U140" s="4"/>
      <c r="V140" s="62">
        <f t="shared" si="9"/>
        <v>0</v>
      </c>
    </row>
    <row r="141" spans="1:22" x14ac:dyDescent="0.2">
      <c r="A141" s="11">
        <v>40435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s="4">
        <v>0</v>
      </c>
      <c r="I141" s="8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8">
        <v>2</v>
      </c>
      <c r="P141" s="4">
        <v>0</v>
      </c>
      <c r="Q141" s="4">
        <v>0</v>
      </c>
      <c r="R141" s="8">
        <v>0</v>
      </c>
      <c r="S141" s="4">
        <v>0</v>
      </c>
      <c r="T141" s="62">
        <f>SUM(B141:S141)</f>
        <v>2</v>
      </c>
      <c r="U141" s="4">
        <v>0</v>
      </c>
      <c r="V141" s="62">
        <f t="shared" si="9"/>
        <v>2</v>
      </c>
    </row>
    <row r="142" spans="1:22" x14ac:dyDescent="0.2">
      <c r="A142" s="11">
        <v>40436</v>
      </c>
      <c r="B142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0</v>
      </c>
      <c r="Q142">
        <v>0</v>
      </c>
      <c r="R142">
        <v>0</v>
      </c>
      <c r="S142">
        <v>0</v>
      </c>
      <c r="T142" s="62">
        <f t="shared" si="8"/>
        <v>8</v>
      </c>
      <c r="U142" s="4">
        <v>0</v>
      </c>
      <c r="V142" s="62">
        <f t="shared" si="9"/>
        <v>8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 t="shared" si="8"/>
        <v>0</v>
      </c>
      <c r="U143" s="4">
        <v>0</v>
      </c>
      <c r="V143" s="62">
        <f t="shared" si="9"/>
        <v>0</v>
      </c>
    </row>
    <row r="144" spans="1:22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4"/>
      <c r="T144" s="62">
        <f t="shared" si="8"/>
        <v>0</v>
      </c>
      <c r="U144" s="4"/>
      <c r="V144" s="62">
        <f t="shared" si="9"/>
        <v>0</v>
      </c>
    </row>
    <row r="145" spans="1:22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62">
        <f t="shared" si="8"/>
        <v>0</v>
      </c>
      <c r="U145" s="4"/>
      <c r="V145" s="62">
        <f t="shared" si="9"/>
        <v>0</v>
      </c>
    </row>
    <row r="146" spans="1:22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62">
        <f t="shared" si="8"/>
        <v>0</v>
      </c>
      <c r="U146" s="4"/>
      <c r="V146" s="62">
        <f t="shared" si="9"/>
        <v>0</v>
      </c>
    </row>
    <row r="147" spans="1:22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62">
        <f t="shared" ref="T147:T152" si="10">SUM(B147:S147)</f>
        <v>0</v>
      </c>
      <c r="U147" s="4"/>
      <c r="V147" s="62">
        <f t="shared" si="9"/>
        <v>0</v>
      </c>
    </row>
    <row r="148" spans="1:22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62">
        <f t="shared" si="10"/>
        <v>0</v>
      </c>
      <c r="U148" s="4"/>
      <c r="V148" s="62">
        <f t="shared" si="9"/>
        <v>0</v>
      </c>
    </row>
    <row r="149" spans="1:22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62">
        <f t="shared" si="10"/>
        <v>0</v>
      </c>
      <c r="U149" s="4"/>
      <c r="V149" s="62">
        <f t="shared" si="9"/>
        <v>0</v>
      </c>
    </row>
    <row r="150" spans="1:22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62">
        <f t="shared" si="10"/>
        <v>0</v>
      </c>
      <c r="U150" s="4"/>
      <c r="V150" s="62">
        <f t="shared" si="9"/>
        <v>0</v>
      </c>
    </row>
    <row r="151" spans="1:22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62">
        <f t="shared" si="10"/>
        <v>0</v>
      </c>
      <c r="U151" s="4"/>
      <c r="V151" s="62">
        <f t="shared" si="9"/>
        <v>0</v>
      </c>
    </row>
    <row r="152" spans="1:22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62">
        <f t="shared" si="10"/>
        <v>0</v>
      </c>
      <c r="U152" s="4"/>
      <c r="V152" s="62">
        <f t="shared" si="9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 t="shared" ref="B155:V155" si="11">SUM(B9:B132)</f>
        <v>159.91999999999999</v>
      </c>
      <c r="C155">
        <f t="shared" si="11"/>
        <v>3.99</v>
      </c>
      <c r="D155">
        <f t="shared" si="11"/>
        <v>0</v>
      </c>
      <c r="E155">
        <f t="shared" si="11"/>
        <v>5.01</v>
      </c>
      <c r="F155">
        <f t="shared" si="11"/>
        <v>1</v>
      </c>
      <c r="G155">
        <f t="shared" si="11"/>
        <v>0</v>
      </c>
      <c r="H155">
        <f t="shared" si="11"/>
        <v>0</v>
      </c>
      <c r="I155">
        <f t="shared" si="11"/>
        <v>25.94</v>
      </c>
      <c r="J155">
        <f t="shared" si="11"/>
        <v>1</v>
      </c>
      <c r="K155">
        <f t="shared" si="11"/>
        <v>0</v>
      </c>
      <c r="L155">
        <f t="shared" si="11"/>
        <v>0.99</v>
      </c>
      <c r="M155">
        <f t="shared" si="11"/>
        <v>0</v>
      </c>
      <c r="N155">
        <f t="shared" si="11"/>
        <v>0</v>
      </c>
      <c r="O155">
        <f t="shared" si="11"/>
        <v>48.95999999999998</v>
      </c>
      <c r="P155">
        <f t="shared" si="11"/>
        <v>0</v>
      </c>
      <c r="Q155">
        <f t="shared" si="11"/>
        <v>0</v>
      </c>
      <c r="R155">
        <f t="shared" si="11"/>
        <v>0</v>
      </c>
      <c r="S155">
        <f t="shared" si="11"/>
        <v>0</v>
      </c>
      <c r="T155">
        <f t="shared" si="11"/>
        <v>246.81000000000003</v>
      </c>
      <c r="U155">
        <f t="shared" si="11"/>
        <v>75.929999999999978</v>
      </c>
      <c r="V155">
        <f t="shared" si="11"/>
        <v>322.73999999999995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656.4799999999999</v>
      </c>
    </row>
  </sheetData>
  <mergeCells count="17">
    <mergeCell ref="V163:V164"/>
    <mergeCell ref="B153:H153"/>
    <mergeCell ref="I153:N153"/>
    <mergeCell ref="O153:Q153"/>
    <mergeCell ref="R153:S153"/>
    <mergeCell ref="T153:T154"/>
    <mergeCell ref="A5:C5"/>
    <mergeCell ref="T7:T8"/>
    <mergeCell ref="V7:V8"/>
    <mergeCell ref="A1:C1"/>
    <mergeCell ref="A2:C2"/>
    <mergeCell ref="A3:C3"/>
    <mergeCell ref="A4:D4"/>
    <mergeCell ref="B7:H7"/>
    <mergeCell ref="I7:N7"/>
    <mergeCell ref="O7:Q7"/>
    <mergeCell ref="R7:S7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65"/>
  <sheetViews>
    <sheetView zoomScale="80" zoomScaleNormal="80" workbookViewId="0">
      <pane ySplit="8" topLeftCell="A9" activePane="bottomLeft" state="frozen"/>
      <selection pane="bottomLeft" activeCell="V143" sqref="A9:V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114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115</v>
      </c>
      <c r="B3" s="73"/>
      <c r="C3" s="73"/>
      <c r="E3" s="66" t="s">
        <v>116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71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117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/>
      <c r="N13" s="1"/>
      <c r="O13"/>
      <c r="Q13" s="1"/>
      <c r="R13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N14" s="1"/>
      <c r="O14" s="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2.4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2.4</v>
      </c>
      <c r="U24" s="4">
        <v>0</v>
      </c>
      <c r="V24" s="62">
        <f t="shared" si="1"/>
        <v>2.4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2.4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2.4</v>
      </c>
      <c r="U25" s="4">
        <v>0</v>
      </c>
      <c r="V25" s="62">
        <f t="shared" si="1"/>
        <v>2.4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2.4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2.4</v>
      </c>
      <c r="U26" s="4">
        <v>0</v>
      </c>
      <c r="V26" s="62">
        <f t="shared" si="1"/>
        <v>2.4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2.4</v>
      </c>
      <c r="P27" s="4">
        <v>0</v>
      </c>
      <c r="Q27" s="1">
        <v>0</v>
      </c>
      <c r="R27" s="4">
        <v>0</v>
      </c>
      <c r="S27" s="1">
        <v>0</v>
      </c>
      <c r="T27" s="62">
        <f>SUM(B27:S27)</f>
        <v>2.4</v>
      </c>
      <c r="U27" s="4">
        <v>0</v>
      </c>
      <c r="V27" s="62">
        <f>SUM(T27:U27)</f>
        <v>2.4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2.4</v>
      </c>
      <c r="P28" s="4">
        <v>0</v>
      </c>
      <c r="Q28" s="1">
        <v>0</v>
      </c>
      <c r="R28" s="4">
        <v>0</v>
      </c>
      <c r="S28" s="1">
        <v>0</v>
      </c>
      <c r="T28" s="62">
        <f>SUM(B28:S28)</f>
        <v>2.4</v>
      </c>
      <c r="U28" s="4">
        <v>0</v>
      </c>
      <c r="V28" s="62">
        <f>SUM(T28:U28)</f>
        <v>2.4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0</v>
      </c>
      <c r="P29" s="4">
        <v>0</v>
      </c>
      <c r="Q29" s="1">
        <v>0</v>
      </c>
      <c r="R29" s="4">
        <v>0</v>
      </c>
      <c r="S29" s="1">
        <v>0</v>
      </c>
      <c r="T29" s="62">
        <f>SUM(B29:S29)</f>
        <v>0</v>
      </c>
      <c r="U29" s="4">
        <v>0</v>
      </c>
      <c r="V29" s="62">
        <f>SUM(T29:U29)</f>
        <v>0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1">
        <v>0</v>
      </c>
      <c r="O30" s="4">
        <v>1</v>
      </c>
      <c r="P30" s="4">
        <v>0</v>
      </c>
      <c r="Q30" s="1">
        <v>0</v>
      </c>
      <c r="R30" s="4">
        <v>0</v>
      </c>
      <c r="S30" s="1">
        <v>0</v>
      </c>
      <c r="T30" s="62">
        <f>SUM(B30:S30)</f>
        <v>2</v>
      </c>
      <c r="U30" s="4">
        <v>1</v>
      </c>
      <c r="V30" s="62">
        <f>SUM(T30:U30)</f>
        <v>3</v>
      </c>
    </row>
    <row r="31" spans="1:22" x14ac:dyDescent="0.2">
      <c r="A31" s="11">
        <v>40325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3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4</v>
      </c>
      <c r="U31" s="4">
        <v>2</v>
      </c>
      <c r="V31" s="62">
        <f t="shared" si="1"/>
        <v>6</v>
      </c>
    </row>
    <row r="32" spans="1:22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62">
        <f t="shared" si="0"/>
        <v>0</v>
      </c>
      <c r="U32" s="4">
        <v>1</v>
      </c>
      <c r="V32" s="62">
        <f t="shared" si="1"/>
        <v>1</v>
      </c>
    </row>
    <row r="33" spans="1:22" x14ac:dyDescent="0.2">
      <c r="A33" s="11">
        <v>40327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0.25</v>
      </c>
      <c r="M33">
        <v>0</v>
      </c>
      <c r="N33">
        <v>0</v>
      </c>
      <c r="O33">
        <v>1.5</v>
      </c>
      <c r="P33">
        <v>0</v>
      </c>
      <c r="Q33">
        <v>0</v>
      </c>
      <c r="R33">
        <v>0</v>
      </c>
      <c r="S33">
        <v>0</v>
      </c>
      <c r="T33" s="62">
        <f t="shared" si="0"/>
        <v>2.75</v>
      </c>
      <c r="U33" s="4">
        <v>0.75</v>
      </c>
      <c r="V33" s="62">
        <f t="shared" si="1"/>
        <v>3.5</v>
      </c>
    </row>
    <row r="34" spans="1:22" x14ac:dyDescent="0.2">
      <c r="A34" s="11">
        <v>40328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0.25</v>
      </c>
      <c r="M34">
        <v>0</v>
      </c>
      <c r="N34">
        <v>0</v>
      </c>
      <c r="O34">
        <v>1.5</v>
      </c>
      <c r="P34">
        <v>0</v>
      </c>
      <c r="Q34">
        <v>0</v>
      </c>
      <c r="R34">
        <v>0</v>
      </c>
      <c r="S34">
        <v>0</v>
      </c>
      <c r="T34" s="62">
        <f t="shared" si="0"/>
        <v>2.75</v>
      </c>
      <c r="U34" s="4">
        <v>0.75</v>
      </c>
      <c r="V34" s="62">
        <f t="shared" si="1"/>
        <v>3.5</v>
      </c>
    </row>
    <row r="35" spans="1:22" x14ac:dyDescent="0.2">
      <c r="A35" s="11">
        <v>40329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</v>
      </c>
      <c r="M35">
        <v>0</v>
      </c>
      <c r="N35">
        <v>0</v>
      </c>
      <c r="O35">
        <v>1.5</v>
      </c>
      <c r="P35">
        <v>0</v>
      </c>
      <c r="Q35">
        <v>0</v>
      </c>
      <c r="R35">
        <v>0</v>
      </c>
      <c r="S35">
        <v>0</v>
      </c>
      <c r="T35" s="62">
        <f>SUM(B35:S35)</f>
        <v>2.75</v>
      </c>
      <c r="U35" s="4">
        <v>0.75</v>
      </c>
      <c r="V35" s="62">
        <f>SUM(T35:U35)</f>
        <v>3.5</v>
      </c>
    </row>
    <row r="36" spans="1:22" x14ac:dyDescent="0.2">
      <c r="A36" s="11">
        <v>40330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0.25</v>
      </c>
      <c r="M36">
        <v>0</v>
      </c>
      <c r="N36">
        <v>0</v>
      </c>
      <c r="O36">
        <v>1.5</v>
      </c>
      <c r="P36">
        <v>0</v>
      </c>
      <c r="Q36">
        <v>0</v>
      </c>
      <c r="R36">
        <v>0</v>
      </c>
      <c r="S36">
        <v>0</v>
      </c>
      <c r="T36" s="62">
        <f>SUM(B36:S36)</f>
        <v>2.75</v>
      </c>
      <c r="U36" s="4">
        <v>0.75</v>
      </c>
      <c r="V36" s="62">
        <f>SUM(T36:U36)</f>
        <v>3.5</v>
      </c>
    </row>
    <row r="37" spans="1:22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0</v>
      </c>
      <c r="U37" s="4">
        <v>0</v>
      </c>
      <c r="V37" s="62">
        <f t="shared" si="1"/>
        <v>0</v>
      </c>
    </row>
    <row r="38" spans="1:22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2">
        <f t="shared" si="0"/>
        <v>0</v>
      </c>
      <c r="U38" s="4">
        <v>0</v>
      </c>
      <c r="V38" s="62">
        <f t="shared" si="1"/>
        <v>0</v>
      </c>
    </row>
    <row r="39" spans="1:22" x14ac:dyDescent="0.2">
      <c r="A39" s="11">
        <v>40333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8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8">
        <v>1</v>
      </c>
      <c r="P39" s="4">
        <v>0</v>
      </c>
      <c r="Q39" s="1">
        <v>0</v>
      </c>
      <c r="R39" s="8">
        <v>0</v>
      </c>
      <c r="S39" s="1">
        <v>0</v>
      </c>
      <c r="T39" s="62">
        <f t="shared" si="0"/>
        <v>1</v>
      </c>
      <c r="U39" s="4">
        <v>1</v>
      </c>
      <c r="V39" s="62">
        <f t="shared" si="1"/>
        <v>2</v>
      </c>
    </row>
    <row r="40" spans="1:22" x14ac:dyDescent="0.2">
      <c r="A40" s="11">
        <v>40334</v>
      </c>
      <c r="B40">
        <v>0.33</v>
      </c>
      <c r="C40">
        <v>0</v>
      </c>
      <c r="D40">
        <v>0</v>
      </c>
      <c r="E40">
        <v>0</v>
      </c>
      <c r="F40">
        <v>0.33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0.75</v>
      </c>
      <c r="P40">
        <v>0</v>
      </c>
      <c r="Q40">
        <v>0</v>
      </c>
      <c r="R40">
        <v>0</v>
      </c>
      <c r="S40">
        <v>0</v>
      </c>
      <c r="T40" s="62">
        <f t="shared" si="0"/>
        <v>1.4100000000000001</v>
      </c>
      <c r="U40" s="4">
        <v>0.67</v>
      </c>
      <c r="V40" s="62">
        <f t="shared" si="1"/>
        <v>2.08</v>
      </c>
    </row>
    <row r="41" spans="1:22" x14ac:dyDescent="0.2">
      <c r="A41" s="11">
        <v>40335</v>
      </c>
      <c r="B41">
        <v>0.33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0.75</v>
      </c>
      <c r="P41">
        <v>0</v>
      </c>
      <c r="Q41">
        <v>0</v>
      </c>
      <c r="R41">
        <v>0</v>
      </c>
      <c r="S41">
        <v>0</v>
      </c>
      <c r="T41" s="62">
        <f t="shared" si="0"/>
        <v>1.4100000000000001</v>
      </c>
      <c r="U41" s="4">
        <v>0.67</v>
      </c>
      <c r="V41" s="62">
        <f t="shared" si="1"/>
        <v>2.08</v>
      </c>
    </row>
    <row r="42" spans="1:22" x14ac:dyDescent="0.2">
      <c r="A42" s="11">
        <v>40336</v>
      </c>
      <c r="B42">
        <v>0.33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0.75</v>
      </c>
      <c r="P42">
        <v>0</v>
      </c>
      <c r="Q42">
        <v>0</v>
      </c>
      <c r="R42">
        <v>0</v>
      </c>
      <c r="S42">
        <v>0</v>
      </c>
      <c r="T42" s="62">
        <f>SUM(B42:S42)</f>
        <v>1.4100000000000001</v>
      </c>
      <c r="U42" s="4">
        <v>0.67</v>
      </c>
      <c r="V42" s="62">
        <f>SUM(T42:U42)</f>
        <v>2.08</v>
      </c>
    </row>
    <row r="43" spans="1:22" x14ac:dyDescent="0.2">
      <c r="A43" s="11">
        <v>40337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8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8">
        <v>7</v>
      </c>
      <c r="P43" s="4">
        <v>0</v>
      </c>
      <c r="Q43" s="1">
        <v>0</v>
      </c>
      <c r="R43" s="8">
        <v>0</v>
      </c>
      <c r="S43" s="1">
        <v>0</v>
      </c>
      <c r="T43" s="62">
        <f>SUM(B43:S43)</f>
        <v>7</v>
      </c>
      <c r="U43" s="4">
        <v>1</v>
      </c>
      <c r="V43" s="62">
        <f>SUM(T43:U43)</f>
        <v>8</v>
      </c>
    </row>
    <row r="44" spans="1:22" x14ac:dyDescent="0.2">
      <c r="A44" s="11">
        <v>40338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 s="62">
        <f t="shared" si="0"/>
        <v>3</v>
      </c>
      <c r="U44" s="4">
        <v>0</v>
      </c>
      <c r="V44" s="62">
        <f t="shared" si="1"/>
        <v>3</v>
      </c>
    </row>
    <row r="45" spans="1:22" x14ac:dyDescent="0.2">
      <c r="A45" s="11">
        <v>40339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8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8">
        <v>6</v>
      </c>
      <c r="P45" s="4">
        <v>0</v>
      </c>
      <c r="Q45" s="1">
        <v>0</v>
      </c>
      <c r="R45" s="8">
        <v>0</v>
      </c>
      <c r="S45" s="1">
        <v>0</v>
      </c>
      <c r="T45" s="62">
        <f t="shared" si="0"/>
        <v>6</v>
      </c>
      <c r="U45" s="4">
        <v>2</v>
      </c>
      <c r="V45" s="62">
        <f t="shared" si="1"/>
        <v>8</v>
      </c>
    </row>
    <row r="46" spans="1:22" x14ac:dyDescent="0.2">
      <c r="A46" s="11">
        <v>40340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1</v>
      </c>
      <c r="U46" s="4">
        <v>0</v>
      </c>
      <c r="V46" s="62">
        <f t="shared" si="1"/>
        <v>1</v>
      </c>
    </row>
    <row r="47" spans="1:22" x14ac:dyDescent="0.2">
      <c r="A47" s="11">
        <v>40341</v>
      </c>
      <c r="B47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0.66</v>
      </c>
      <c r="P47">
        <v>0</v>
      </c>
      <c r="Q47">
        <v>0</v>
      </c>
      <c r="R47">
        <v>0</v>
      </c>
      <c r="S47">
        <v>0</v>
      </c>
      <c r="T47" s="62">
        <f t="shared" si="0"/>
        <v>28.66</v>
      </c>
      <c r="U47" s="4">
        <v>3</v>
      </c>
      <c r="V47" s="62">
        <f t="shared" si="1"/>
        <v>31.66</v>
      </c>
    </row>
    <row r="48" spans="1:22" x14ac:dyDescent="0.2">
      <c r="A48" s="11">
        <v>40342</v>
      </c>
      <c r="B48">
        <v>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0.66</v>
      </c>
      <c r="P48">
        <v>0</v>
      </c>
      <c r="Q48">
        <v>0</v>
      </c>
      <c r="R48">
        <v>0</v>
      </c>
      <c r="S48">
        <v>0</v>
      </c>
      <c r="T48" s="62">
        <f t="shared" si="0"/>
        <v>28.66</v>
      </c>
      <c r="U48" s="4">
        <v>3</v>
      </c>
      <c r="V48" s="62">
        <f t="shared" si="1"/>
        <v>31.66</v>
      </c>
    </row>
    <row r="49" spans="1:22" x14ac:dyDescent="0.2">
      <c r="A49" s="11">
        <v>40343</v>
      </c>
      <c r="B49">
        <v>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0.66</v>
      </c>
      <c r="P49">
        <v>0</v>
      </c>
      <c r="Q49">
        <v>0</v>
      </c>
      <c r="R49">
        <v>0</v>
      </c>
      <c r="S49">
        <v>0</v>
      </c>
      <c r="T49" s="62">
        <f t="shared" si="0"/>
        <v>28.66</v>
      </c>
      <c r="U49" s="4">
        <v>3</v>
      </c>
      <c r="V49" s="62">
        <f t="shared" si="1"/>
        <v>31.66</v>
      </c>
    </row>
    <row r="50" spans="1:22" x14ac:dyDescent="0.2">
      <c r="A50" s="11">
        <v>40344</v>
      </c>
      <c r="B50">
        <v>18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8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8">
        <v>1</v>
      </c>
      <c r="P50" s="4">
        <v>0</v>
      </c>
      <c r="Q50" s="1">
        <v>0</v>
      </c>
      <c r="R50" s="8">
        <v>0</v>
      </c>
      <c r="S50" s="1">
        <v>0</v>
      </c>
      <c r="T50" s="62">
        <f t="shared" si="0"/>
        <v>19</v>
      </c>
      <c r="U50" s="4">
        <v>5</v>
      </c>
      <c r="V50" s="62">
        <f t="shared" si="1"/>
        <v>24</v>
      </c>
    </row>
    <row r="51" spans="1:22" x14ac:dyDescent="0.2">
      <c r="A51" s="11">
        <v>40345</v>
      </c>
      <c r="B51">
        <v>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s="62">
        <f t="shared" si="0"/>
        <v>32</v>
      </c>
      <c r="U51" s="4">
        <v>2</v>
      </c>
      <c r="V51" s="62">
        <f t="shared" si="1"/>
        <v>34</v>
      </c>
    </row>
    <row r="52" spans="1:22" x14ac:dyDescent="0.2">
      <c r="A52" s="11">
        <v>40346</v>
      </c>
      <c r="B52" t="s">
        <v>32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s="62">
        <f t="shared" si="1"/>
        <v>0</v>
      </c>
    </row>
    <row r="53" spans="1:22" x14ac:dyDescent="0.2">
      <c r="A53" s="11">
        <v>40347</v>
      </c>
      <c r="B53" t="s">
        <v>32</v>
      </c>
      <c r="C53" t="s">
        <v>32</v>
      </c>
      <c r="D53" t="s">
        <v>32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</row>
    <row r="54" spans="1:22" x14ac:dyDescent="0.2">
      <c r="A54" s="11">
        <v>40348</v>
      </c>
      <c r="B54">
        <v>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0.33</v>
      </c>
      <c r="P54">
        <v>0</v>
      </c>
      <c r="Q54">
        <v>0</v>
      </c>
      <c r="R54">
        <v>0.33</v>
      </c>
      <c r="S54">
        <v>0</v>
      </c>
      <c r="T54" s="62">
        <f t="shared" si="0"/>
        <v>30.659999999999997</v>
      </c>
      <c r="U54" s="4">
        <v>0.33</v>
      </c>
      <c r="V54" s="62">
        <f t="shared" si="1"/>
        <v>30.989999999999995</v>
      </c>
    </row>
    <row r="55" spans="1:22" x14ac:dyDescent="0.2">
      <c r="A55" s="11">
        <v>40349</v>
      </c>
      <c r="B55">
        <v>30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0.33</v>
      </c>
      <c r="P55">
        <v>0</v>
      </c>
      <c r="Q55">
        <v>0</v>
      </c>
      <c r="R55">
        <v>0.33</v>
      </c>
      <c r="S55">
        <v>0</v>
      </c>
      <c r="T55" s="62">
        <f t="shared" si="0"/>
        <v>30.659999999999997</v>
      </c>
      <c r="U55" s="4">
        <v>0.33</v>
      </c>
      <c r="V55" s="62">
        <f t="shared" si="1"/>
        <v>30.989999999999995</v>
      </c>
    </row>
    <row r="56" spans="1:22" x14ac:dyDescent="0.2">
      <c r="A56" s="11">
        <v>40350</v>
      </c>
      <c r="B56">
        <v>30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0.33</v>
      </c>
      <c r="P56">
        <v>0</v>
      </c>
      <c r="Q56">
        <v>0</v>
      </c>
      <c r="R56">
        <v>0.33</v>
      </c>
      <c r="S56">
        <v>0</v>
      </c>
      <c r="T56" s="62">
        <f t="shared" si="0"/>
        <v>30.659999999999997</v>
      </c>
      <c r="U56" s="4">
        <v>0.33</v>
      </c>
      <c r="V56" s="62">
        <f t="shared" si="1"/>
        <v>30.989999999999995</v>
      </c>
    </row>
    <row r="57" spans="1:22" x14ac:dyDescent="0.2">
      <c r="A57" s="11">
        <v>40351</v>
      </c>
      <c r="B57">
        <v>75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62">
        <f t="shared" si="0"/>
        <v>79</v>
      </c>
      <c r="U57" s="4">
        <v>2</v>
      </c>
      <c r="V57" s="62">
        <f t="shared" si="1"/>
        <v>81</v>
      </c>
    </row>
    <row r="58" spans="1:22" x14ac:dyDescent="0.2">
      <c r="A58" s="11">
        <v>40352</v>
      </c>
      <c r="B58">
        <v>38</v>
      </c>
      <c r="C58">
        <v>1</v>
      </c>
      <c r="D58">
        <v>0</v>
      </c>
      <c r="E58">
        <v>0</v>
      </c>
      <c r="F58">
        <v>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 s="62">
        <f t="shared" si="0"/>
        <v>43</v>
      </c>
      <c r="U58" s="4">
        <v>0</v>
      </c>
      <c r="V58" s="62">
        <f t="shared" si="1"/>
        <v>43</v>
      </c>
    </row>
    <row r="59" spans="1:22" x14ac:dyDescent="0.2">
      <c r="A59" s="11">
        <v>40353</v>
      </c>
      <c r="B59">
        <v>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s="62">
        <f t="shared" si="0"/>
        <v>12</v>
      </c>
      <c r="U59" s="4">
        <v>0</v>
      </c>
      <c r="V59" s="62">
        <f t="shared" si="1"/>
        <v>12</v>
      </c>
    </row>
    <row r="60" spans="1:22" x14ac:dyDescent="0.2">
      <c r="A60" s="11">
        <v>40354</v>
      </c>
      <c r="B60">
        <v>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 s="62">
        <f t="shared" si="0"/>
        <v>12</v>
      </c>
      <c r="U60" s="4">
        <v>0</v>
      </c>
      <c r="V60" s="62">
        <f t="shared" si="1"/>
        <v>12</v>
      </c>
    </row>
    <row r="61" spans="1:22" x14ac:dyDescent="0.2">
      <c r="A61" s="11">
        <v>40355</v>
      </c>
      <c r="B61">
        <v>12</v>
      </c>
      <c r="C61">
        <v>0.66</v>
      </c>
      <c r="D61">
        <v>0</v>
      </c>
      <c r="E61">
        <v>0</v>
      </c>
      <c r="F61">
        <v>0.33</v>
      </c>
      <c r="G61">
        <v>0</v>
      </c>
      <c r="H61">
        <v>0</v>
      </c>
      <c r="I61">
        <v>0</v>
      </c>
      <c r="J61">
        <v>0</v>
      </c>
      <c r="K61">
        <v>0.33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13.32</v>
      </c>
      <c r="U61" s="4">
        <v>1</v>
      </c>
      <c r="V61" s="62">
        <f t="shared" si="1"/>
        <v>14.32</v>
      </c>
    </row>
    <row r="62" spans="1:22" x14ac:dyDescent="0.2">
      <c r="A62" s="11">
        <v>40356</v>
      </c>
      <c r="B62">
        <v>12</v>
      </c>
      <c r="C62">
        <v>0.66</v>
      </c>
      <c r="D62">
        <v>0</v>
      </c>
      <c r="E62">
        <v>0</v>
      </c>
      <c r="F62">
        <v>0.33</v>
      </c>
      <c r="G62">
        <v>0</v>
      </c>
      <c r="H62">
        <v>0</v>
      </c>
      <c r="I62">
        <v>0</v>
      </c>
      <c r="J62">
        <v>0</v>
      </c>
      <c r="K62">
        <v>0.33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13.32</v>
      </c>
      <c r="U62" s="4">
        <v>1</v>
      </c>
      <c r="V62" s="62">
        <f t="shared" si="1"/>
        <v>14.32</v>
      </c>
    </row>
    <row r="63" spans="1:22" x14ac:dyDescent="0.2">
      <c r="A63" s="11">
        <v>40357</v>
      </c>
      <c r="B63">
        <v>12</v>
      </c>
      <c r="C63">
        <v>0.66</v>
      </c>
      <c r="D63">
        <v>0</v>
      </c>
      <c r="E63">
        <v>0</v>
      </c>
      <c r="F63">
        <v>0.33</v>
      </c>
      <c r="G63">
        <v>0</v>
      </c>
      <c r="H63">
        <v>0</v>
      </c>
      <c r="I63">
        <v>0</v>
      </c>
      <c r="J63">
        <v>0</v>
      </c>
      <c r="K63">
        <v>0.33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13.32</v>
      </c>
      <c r="U63" s="4">
        <v>1</v>
      </c>
      <c r="V63" s="62">
        <f t="shared" si="1"/>
        <v>14.32</v>
      </c>
    </row>
    <row r="64" spans="1:22" x14ac:dyDescent="0.2">
      <c r="A64" s="11">
        <v>40358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4</v>
      </c>
      <c r="U64" s="4">
        <v>1</v>
      </c>
      <c r="V64" s="62">
        <f t="shared" si="1"/>
        <v>5</v>
      </c>
    </row>
    <row r="65" spans="1:22" x14ac:dyDescent="0.2">
      <c r="A65" s="11">
        <v>40359</v>
      </c>
      <c r="B65">
        <v>14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62">
        <f t="shared" si="0"/>
        <v>15</v>
      </c>
      <c r="U65" s="4">
        <v>2</v>
      </c>
      <c r="V65" s="62">
        <f t="shared" si="1"/>
        <v>17</v>
      </c>
    </row>
    <row r="66" spans="1:22" x14ac:dyDescent="0.2">
      <c r="A66" s="11">
        <v>40360</v>
      </c>
      <c r="B66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62">
        <f t="shared" si="0"/>
        <v>8</v>
      </c>
      <c r="U66" s="4">
        <v>0</v>
      </c>
      <c r="V66" s="62">
        <f t="shared" si="1"/>
        <v>8</v>
      </c>
    </row>
    <row r="67" spans="1:22" x14ac:dyDescent="0.2">
      <c r="A67" s="11">
        <v>40361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62">
        <f t="shared" si="0"/>
        <v>5</v>
      </c>
      <c r="U67" s="4">
        <v>0</v>
      </c>
      <c r="V67" s="62">
        <f t="shared" si="1"/>
        <v>5</v>
      </c>
    </row>
    <row r="68" spans="1:22" x14ac:dyDescent="0.2">
      <c r="A68" s="11">
        <v>40362</v>
      </c>
      <c r="B68">
        <v>21.5</v>
      </c>
      <c r="C68">
        <v>0.5</v>
      </c>
      <c r="D68">
        <v>0</v>
      </c>
      <c r="E68">
        <v>0</v>
      </c>
      <c r="F68">
        <v>0.25</v>
      </c>
      <c r="G68">
        <v>0</v>
      </c>
      <c r="H68">
        <v>0</v>
      </c>
      <c r="I68">
        <v>0.5</v>
      </c>
      <c r="J68">
        <v>0</v>
      </c>
      <c r="K68">
        <v>0</v>
      </c>
      <c r="L68" s="4">
        <v>0</v>
      </c>
      <c r="M68" s="4">
        <v>0</v>
      </c>
      <c r="N68" s="1">
        <v>0</v>
      </c>
      <c r="O68" s="8">
        <v>1.25</v>
      </c>
      <c r="P68" s="4">
        <v>0</v>
      </c>
      <c r="Q68" s="12">
        <v>0</v>
      </c>
      <c r="R68" s="1">
        <v>0</v>
      </c>
      <c r="S68" s="1">
        <v>0</v>
      </c>
      <c r="T68" s="62">
        <f t="shared" si="0"/>
        <v>24</v>
      </c>
      <c r="U68" s="4">
        <v>1</v>
      </c>
      <c r="V68" s="62">
        <f t="shared" si="1"/>
        <v>25</v>
      </c>
    </row>
    <row r="69" spans="1:22" x14ac:dyDescent="0.2">
      <c r="A69" s="11">
        <v>40363</v>
      </c>
      <c r="B69">
        <v>21.5</v>
      </c>
      <c r="C69">
        <v>0.5</v>
      </c>
      <c r="D69">
        <v>0</v>
      </c>
      <c r="E69">
        <v>0</v>
      </c>
      <c r="F69">
        <v>0.25</v>
      </c>
      <c r="G69">
        <v>0</v>
      </c>
      <c r="H69">
        <v>0</v>
      </c>
      <c r="I69">
        <v>0.5</v>
      </c>
      <c r="J69">
        <v>0</v>
      </c>
      <c r="K69">
        <v>0</v>
      </c>
      <c r="L69" s="4">
        <v>0</v>
      </c>
      <c r="M69" s="4">
        <v>0</v>
      </c>
      <c r="N69" s="1">
        <v>0</v>
      </c>
      <c r="O69" s="8">
        <v>1.25</v>
      </c>
      <c r="P69" s="4">
        <v>0</v>
      </c>
      <c r="Q69" s="12">
        <v>0</v>
      </c>
      <c r="R69" s="1">
        <v>0</v>
      </c>
      <c r="S69" s="1">
        <v>0</v>
      </c>
      <c r="T69" s="62">
        <f t="shared" si="0"/>
        <v>24</v>
      </c>
      <c r="U69" s="4">
        <v>1</v>
      </c>
      <c r="V69" s="62">
        <f t="shared" si="1"/>
        <v>25</v>
      </c>
    </row>
    <row r="70" spans="1:22" x14ac:dyDescent="0.2">
      <c r="A70" s="11">
        <v>40364</v>
      </c>
      <c r="B70">
        <v>21.5</v>
      </c>
      <c r="C70">
        <v>0.5</v>
      </c>
      <c r="D70">
        <v>0</v>
      </c>
      <c r="E70">
        <v>0</v>
      </c>
      <c r="F70">
        <v>0.25</v>
      </c>
      <c r="G70">
        <v>0</v>
      </c>
      <c r="H70">
        <v>0</v>
      </c>
      <c r="I70">
        <v>0.5</v>
      </c>
      <c r="J70">
        <v>0</v>
      </c>
      <c r="K70">
        <v>0</v>
      </c>
      <c r="L70" s="4">
        <v>0</v>
      </c>
      <c r="M70" s="4">
        <v>0</v>
      </c>
      <c r="N70" s="1">
        <v>0</v>
      </c>
      <c r="O70" s="8">
        <v>1.25</v>
      </c>
      <c r="P70" s="4">
        <v>0</v>
      </c>
      <c r="Q70" s="12">
        <v>0</v>
      </c>
      <c r="R70" s="1">
        <v>0</v>
      </c>
      <c r="S70" s="1">
        <v>0</v>
      </c>
      <c r="T70" s="62">
        <f t="shared" si="0"/>
        <v>24</v>
      </c>
      <c r="U70" s="4">
        <v>1</v>
      </c>
      <c r="V70" s="62">
        <f t="shared" si="1"/>
        <v>25</v>
      </c>
    </row>
    <row r="71" spans="1:22" x14ac:dyDescent="0.2">
      <c r="A71" s="11">
        <v>40365</v>
      </c>
      <c r="B71">
        <v>21.5</v>
      </c>
      <c r="C71">
        <v>0.5</v>
      </c>
      <c r="D71">
        <v>0</v>
      </c>
      <c r="E71">
        <v>0</v>
      </c>
      <c r="F71">
        <v>0.25</v>
      </c>
      <c r="G71">
        <v>0</v>
      </c>
      <c r="H71">
        <v>0</v>
      </c>
      <c r="I71">
        <v>0.5</v>
      </c>
      <c r="J71">
        <v>0</v>
      </c>
      <c r="K71">
        <v>0</v>
      </c>
      <c r="L71" s="4">
        <v>0</v>
      </c>
      <c r="M71" s="4">
        <v>0</v>
      </c>
      <c r="N71" s="1">
        <v>0</v>
      </c>
      <c r="O71" s="8">
        <v>1.25</v>
      </c>
      <c r="P71" s="4">
        <v>0</v>
      </c>
      <c r="Q71" s="12">
        <v>0</v>
      </c>
      <c r="R71" s="1">
        <v>0</v>
      </c>
      <c r="S71" s="1">
        <v>0</v>
      </c>
      <c r="T71" s="62">
        <f t="shared" si="0"/>
        <v>24</v>
      </c>
      <c r="U71" s="4">
        <v>1</v>
      </c>
      <c r="V71" s="62">
        <f t="shared" si="1"/>
        <v>25</v>
      </c>
    </row>
    <row r="72" spans="1:22" x14ac:dyDescent="0.2">
      <c r="A72" s="11">
        <v>40366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62">
        <f t="shared" si="0"/>
        <v>3</v>
      </c>
      <c r="U72" s="4">
        <v>1</v>
      </c>
      <c r="V72" s="62">
        <f t="shared" si="1"/>
        <v>4</v>
      </c>
    </row>
    <row r="73" spans="1:22" x14ac:dyDescent="0.2">
      <c r="A73" s="11">
        <v>40367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s="8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62">
        <f t="shared" ref="T73:T137" si="2">SUM(B73:S73)</f>
        <v>1</v>
      </c>
      <c r="U73" s="4">
        <v>1</v>
      </c>
      <c r="V73" s="62">
        <f t="shared" si="1"/>
        <v>2</v>
      </c>
    </row>
    <row r="74" spans="1:22" x14ac:dyDescent="0.2">
      <c r="A74" s="11">
        <v>40368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2"/>
        <v>7</v>
      </c>
      <c r="U74" s="4">
        <v>2</v>
      </c>
      <c r="V74" s="62">
        <f t="shared" ref="V74:V137" si="3">SUM(T74:U74)</f>
        <v>9</v>
      </c>
    </row>
    <row r="75" spans="1:22" x14ac:dyDescent="0.2">
      <c r="A75" s="11">
        <v>40369</v>
      </c>
      <c r="B75">
        <v>8.33</v>
      </c>
      <c r="C75">
        <v>1</v>
      </c>
      <c r="D75">
        <v>0</v>
      </c>
      <c r="E75">
        <v>0.67</v>
      </c>
      <c r="F75">
        <v>0</v>
      </c>
      <c r="G75">
        <v>0</v>
      </c>
      <c r="H75">
        <v>0</v>
      </c>
      <c r="I75">
        <v>0.33</v>
      </c>
      <c r="J75">
        <v>0</v>
      </c>
      <c r="K75">
        <v>0</v>
      </c>
      <c r="L75">
        <v>0.33</v>
      </c>
      <c r="M75">
        <v>0.67</v>
      </c>
      <c r="N75">
        <v>0</v>
      </c>
      <c r="O75">
        <v>0.67</v>
      </c>
      <c r="P75">
        <v>0</v>
      </c>
      <c r="Q75">
        <v>0</v>
      </c>
      <c r="R75">
        <v>0</v>
      </c>
      <c r="S75">
        <v>0</v>
      </c>
      <c r="T75" s="62">
        <f t="shared" si="2"/>
        <v>12</v>
      </c>
      <c r="U75" s="4">
        <v>1</v>
      </c>
      <c r="V75" s="62">
        <f t="shared" si="3"/>
        <v>13</v>
      </c>
    </row>
    <row r="76" spans="1:22" x14ac:dyDescent="0.2">
      <c r="A76" s="11">
        <v>40370</v>
      </c>
      <c r="B76">
        <v>8.33</v>
      </c>
      <c r="C76">
        <v>1</v>
      </c>
      <c r="D76">
        <v>0</v>
      </c>
      <c r="E76">
        <v>0.67</v>
      </c>
      <c r="F76">
        <v>0</v>
      </c>
      <c r="G76">
        <v>0</v>
      </c>
      <c r="H76">
        <v>0</v>
      </c>
      <c r="I76">
        <v>0.33</v>
      </c>
      <c r="J76">
        <v>0</v>
      </c>
      <c r="K76">
        <v>0</v>
      </c>
      <c r="L76">
        <v>0.33</v>
      </c>
      <c r="M76">
        <v>0.67</v>
      </c>
      <c r="N76">
        <v>0</v>
      </c>
      <c r="O76">
        <v>0.67</v>
      </c>
      <c r="P76">
        <v>0</v>
      </c>
      <c r="Q76">
        <v>0</v>
      </c>
      <c r="R76">
        <v>0</v>
      </c>
      <c r="S76">
        <v>0</v>
      </c>
      <c r="T76" s="62">
        <f t="shared" si="2"/>
        <v>12</v>
      </c>
      <c r="U76" s="4">
        <v>1</v>
      </c>
      <c r="V76" s="62">
        <f t="shared" si="3"/>
        <v>13</v>
      </c>
    </row>
    <row r="77" spans="1:22" x14ac:dyDescent="0.2">
      <c r="A77" s="11">
        <v>40371</v>
      </c>
      <c r="B77">
        <v>8.33</v>
      </c>
      <c r="C77">
        <v>1</v>
      </c>
      <c r="D77">
        <v>0</v>
      </c>
      <c r="E77">
        <v>0.67</v>
      </c>
      <c r="F77">
        <v>0</v>
      </c>
      <c r="G77">
        <v>0</v>
      </c>
      <c r="H77">
        <v>0</v>
      </c>
      <c r="I77">
        <v>0.33</v>
      </c>
      <c r="J77">
        <v>0</v>
      </c>
      <c r="K77">
        <v>0</v>
      </c>
      <c r="L77">
        <v>0.33</v>
      </c>
      <c r="M77">
        <v>0.67</v>
      </c>
      <c r="N77">
        <v>0</v>
      </c>
      <c r="O77">
        <v>0.67</v>
      </c>
      <c r="P77">
        <v>0</v>
      </c>
      <c r="Q77">
        <v>0</v>
      </c>
      <c r="R77">
        <v>0</v>
      </c>
      <c r="S77">
        <v>0</v>
      </c>
      <c r="T77" s="62">
        <f>SUM(B77:S77)</f>
        <v>12</v>
      </c>
      <c r="U77" s="4">
        <v>1</v>
      </c>
      <c r="V77" s="62">
        <f>SUM(T77:U77)</f>
        <v>13</v>
      </c>
    </row>
    <row r="78" spans="1:22" x14ac:dyDescent="0.2">
      <c r="A78" s="11">
        <v>40372</v>
      </c>
      <c r="B78">
        <v>3</v>
      </c>
      <c r="C78">
        <v>0</v>
      </c>
      <c r="D78">
        <v>0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62">
        <f>SUM(B78:S78)</f>
        <v>5</v>
      </c>
      <c r="U78" s="4">
        <v>1</v>
      </c>
      <c r="V78" s="62">
        <f>SUM(T78:U78)</f>
        <v>6</v>
      </c>
    </row>
    <row r="79" spans="1:22" x14ac:dyDescent="0.2">
      <c r="A79" s="11">
        <v>40373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 s="62">
        <f t="shared" si="2"/>
        <v>3</v>
      </c>
      <c r="U79" s="4">
        <v>1</v>
      </c>
      <c r="V79" s="62">
        <f t="shared" si="3"/>
        <v>4</v>
      </c>
    </row>
    <row r="80" spans="1:22" x14ac:dyDescent="0.2">
      <c r="A80" s="11">
        <v>40374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2"/>
        <v>1</v>
      </c>
      <c r="U80" s="4">
        <v>0</v>
      </c>
      <c r="V80" s="62">
        <f t="shared" si="3"/>
        <v>1</v>
      </c>
    </row>
    <row r="81" spans="1:22" x14ac:dyDescent="0.2">
      <c r="A81" s="11">
        <v>40375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8">
        <v>1</v>
      </c>
      <c r="J81" s="4">
        <v>0</v>
      </c>
      <c r="K81" s="4">
        <v>0</v>
      </c>
      <c r="L81" s="4">
        <v>0</v>
      </c>
      <c r="M81" s="4">
        <v>1</v>
      </c>
      <c r="N81" s="1">
        <v>0</v>
      </c>
      <c r="O81" s="8">
        <v>0</v>
      </c>
      <c r="P81" s="4">
        <v>0</v>
      </c>
      <c r="Q81" s="1">
        <v>0</v>
      </c>
      <c r="R81" s="8">
        <v>0</v>
      </c>
      <c r="S81" s="1">
        <v>0</v>
      </c>
      <c r="T81" s="62">
        <f t="shared" si="2"/>
        <v>7</v>
      </c>
      <c r="U81" s="4">
        <v>1</v>
      </c>
      <c r="V81" s="62">
        <f t="shared" si="3"/>
        <v>8</v>
      </c>
    </row>
    <row r="82" spans="1:22" x14ac:dyDescent="0.2">
      <c r="A82" s="11">
        <v>40376</v>
      </c>
      <c r="B82">
        <v>7</v>
      </c>
      <c r="C82">
        <v>0.66</v>
      </c>
      <c r="D82">
        <v>0</v>
      </c>
      <c r="E82">
        <v>0</v>
      </c>
      <c r="F82">
        <v>0</v>
      </c>
      <c r="G82">
        <v>0</v>
      </c>
      <c r="H82">
        <v>0</v>
      </c>
      <c r="I82">
        <v>0.66</v>
      </c>
      <c r="J82">
        <v>0</v>
      </c>
      <c r="K82">
        <v>0</v>
      </c>
      <c r="L82">
        <v>0</v>
      </c>
      <c r="M82">
        <v>0</v>
      </c>
      <c r="N82">
        <v>0</v>
      </c>
      <c r="O82">
        <v>0.66</v>
      </c>
      <c r="P82">
        <v>0</v>
      </c>
      <c r="Q82">
        <v>0</v>
      </c>
      <c r="R82">
        <v>0</v>
      </c>
      <c r="S82">
        <v>0</v>
      </c>
      <c r="T82" s="62">
        <f t="shared" si="2"/>
        <v>8.98</v>
      </c>
      <c r="U82" s="4">
        <v>0.66</v>
      </c>
      <c r="V82" s="62">
        <f t="shared" si="3"/>
        <v>9.64</v>
      </c>
    </row>
    <row r="83" spans="1:22" x14ac:dyDescent="0.2">
      <c r="A83" s="11">
        <v>40377</v>
      </c>
      <c r="B83">
        <v>7</v>
      </c>
      <c r="C83">
        <v>0.66</v>
      </c>
      <c r="D83">
        <v>0</v>
      </c>
      <c r="E83">
        <v>0</v>
      </c>
      <c r="F83">
        <v>0</v>
      </c>
      <c r="G83">
        <v>0</v>
      </c>
      <c r="H83">
        <v>0</v>
      </c>
      <c r="I83">
        <v>0.66</v>
      </c>
      <c r="J83">
        <v>0</v>
      </c>
      <c r="K83">
        <v>0</v>
      </c>
      <c r="L83">
        <v>0</v>
      </c>
      <c r="M83">
        <v>0</v>
      </c>
      <c r="N83">
        <v>0</v>
      </c>
      <c r="O83">
        <v>0.66</v>
      </c>
      <c r="P83">
        <v>0</v>
      </c>
      <c r="Q83">
        <v>0</v>
      </c>
      <c r="R83">
        <v>0</v>
      </c>
      <c r="S83">
        <v>0</v>
      </c>
      <c r="T83" s="62">
        <f t="shared" si="2"/>
        <v>8.98</v>
      </c>
      <c r="U83" s="4">
        <v>0.66</v>
      </c>
      <c r="V83" s="62">
        <f t="shared" si="3"/>
        <v>9.64</v>
      </c>
    </row>
    <row r="84" spans="1:22" x14ac:dyDescent="0.2">
      <c r="A84" s="11">
        <v>40378</v>
      </c>
      <c r="B84">
        <v>7</v>
      </c>
      <c r="C84">
        <v>0.66</v>
      </c>
      <c r="D84">
        <v>0</v>
      </c>
      <c r="E84">
        <v>0</v>
      </c>
      <c r="F84">
        <v>0</v>
      </c>
      <c r="G84">
        <v>0</v>
      </c>
      <c r="H84">
        <v>0</v>
      </c>
      <c r="I84">
        <v>0.66</v>
      </c>
      <c r="J84">
        <v>0</v>
      </c>
      <c r="K84">
        <v>0</v>
      </c>
      <c r="L84">
        <v>0</v>
      </c>
      <c r="M84">
        <v>0</v>
      </c>
      <c r="N84">
        <v>0</v>
      </c>
      <c r="O84">
        <v>0.66</v>
      </c>
      <c r="P84">
        <v>0</v>
      </c>
      <c r="Q84">
        <v>0</v>
      </c>
      <c r="R84">
        <v>0</v>
      </c>
      <c r="S84">
        <v>0</v>
      </c>
      <c r="T84" s="62">
        <f>SUM(B84:S84)</f>
        <v>8.98</v>
      </c>
      <c r="U84" s="4">
        <v>0.66</v>
      </c>
      <c r="V84" s="62">
        <f>SUM(T84:U84)</f>
        <v>9.64</v>
      </c>
    </row>
    <row r="85" spans="1:22" x14ac:dyDescent="0.2">
      <c r="A85" s="11">
        <v>40379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62">
        <f>SUM(B85:S85)</f>
        <v>5</v>
      </c>
      <c r="U85" s="4">
        <v>0</v>
      </c>
      <c r="V85" s="62">
        <f>SUM(T85:U85)</f>
        <v>5</v>
      </c>
    </row>
    <row r="86" spans="1:22" x14ac:dyDescent="0.2">
      <c r="A86" s="11">
        <v>40380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2"/>
        <v>4</v>
      </c>
      <c r="U86" s="4">
        <v>0</v>
      </c>
      <c r="V86" s="62">
        <f t="shared" si="3"/>
        <v>4</v>
      </c>
    </row>
    <row r="87" spans="1:22" x14ac:dyDescent="0.2">
      <c r="A87" s="11">
        <v>40381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4</v>
      </c>
      <c r="U87" s="4">
        <v>1</v>
      </c>
      <c r="V87" s="62">
        <f t="shared" si="3"/>
        <v>5</v>
      </c>
    </row>
    <row r="88" spans="1:22" x14ac:dyDescent="0.2">
      <c r="A88" s="11">
        <v>40382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2"/>
        <v>2</v>
      </c>
      <c r="U88" s="4">
        <v>0</v>
      </c>
      <c r="V88" s="62">
        <f t="shared" si="3"/>
        <v>2</v>
      </c>
    </row>
    <row r="89" spans="1:22" x14ac:dyDescent="0.2">
      <c r="A89" s="11">
        <v>40383</v>
      </c>
      <c r="B89">
        <v>1.66</v>
      </c>
      <c r="C89">
        <v>0.33</v>
      </c>
      <c r="D89">
        <v>0</v>
      </c>
      <c r="E89">
        <v>0.33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62">
        <f t="shared" si="2"/>
        <v>2.3199999999999998</v>
      </c>
      <c r="U89" s="4">
        <v>0.33</v>
      </c>
      <c r="V89" s="62">
        <f t="shared" si="3"/>
        <v>2.65</v>
      </c>
    </row>
    <row r="90" spans="1:22" x14ac:dyDescent="0.2">
      <c r="A90" s="11">
        <v>40384</v>
      </c>
      <c r="B90">
        <v>1.66</v>
      </c>
      <c r="C90">
        <v>0.33</v>
      </c>
      <c r="D90">
        <v>0</v>
      </c>
      <c r="E90">
        <v>0.33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62">
        <f t="shared" si="2"/>
        <v>2.3199999999999998</v>
      </c>
      <c r="U90" s="4">
        <v>0.33</v>
      </c>
      <c r="V90" s="62">
        <f t="shared" si="3"/>
        <v>2.65</v>
      </c>
    </row>
    <row r="91" spans="1:22" x14ac:dyDescent="0.2">
      <c r="A91" s="11">
        <v>40385</v>
      </c>
      <c r="B91">
        <v>1.66</v>
      </c>
      <c r="C91">
        <v>0.33</v>
      </c>
      <c r="D91">
        <v>0</v>
      </c>
      <c r="E91">
        <v>0.33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62">
        <f>SUM(B91:S91)</f>
        <v>2.3199999999999998</v>
      </c>
      <c r="U91" s="4">
        <v>0.33</v>
      </c>
      <c r="V91" s="62">
        <f>SUM(T91:U91)</f>
        <v>2.65</v>
      </c>
    </row>
    <row r="92" spans="1:22" x14ac:dyDescent="0.2">
      <c r="A92" s="11">
        <v>40386</v>
      </c>
      <c r="B92">
        <v>4</v>
      </c>
      <c r="C92">
        <v>1</v>
      </c>
      <c r="D92">
        <v>0</v>
      </c>
      <c r="E92">
        <v>2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>SUM(B92:S92)</f>
        <v>10</v>
      </c>
      <c r="U92" s="4">
        <v>4</v>
      </c>
      <c r="V92" s="62">
        <f>SUM(T92:U92)</f>
        <v>14</v>
      </c>
    </row>
    <row r="93" spans="1:22" x14ac:dyDescent="0.2">
      <c r="A93" s="11">
        <v>40387</v>
      </c>
      <c r="B93">
        <v>6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18</v>
      </c>
      <c r="U93" s="4">
        <v>6</v>
      </c>
      <c r="V93" s="62">
        <f t="shared" si="3"/>
        <v>24</v>
      </c>
    </row>
    <row r="94" spans="1:22" x14ac:dyDescent="0.2">
      <c r="A94" s="11">
        <v>40388</v>
      </c>
      <c r="B94">
        <v>8</v>
      </c>
      <c r="C94">
        <v>1</v>
      </c>
      <c r="D94">
        <v>0</v>
      </c>
      <c r="E94">
        <v>0</v>
      </c>
      <c r="F94">
        <v>0</v>
      </c>
      <c r="G94">
        <v>0</v>
      </c>
      <c r="H94" s="1">
        <v>0</v>
      </c>
      <c r="I94" s="8">
        <v>1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62">
        <f t="shared" si="2"/>
        <v>10</v>
      </c>
      <c r="U94" s="4">
        <v>1</v>
      </c>
      <c r="V94" s="62">
        <f t="shared" si="3"/>
        <v>11</v>
      </c>
    </row>
    <row r="95" spans="1:22" x14ac:dyDescent="0.2">
      <c r="A95" s="11">
        <v>40389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7</v>
      </c>
      <c r="U95" s="4">
        <v>2</v>
      </c>
      <c r="V95" s="62">
        <f t="shared" si="3"/>
        <v>9</v>
      </c>
    </row>
    <row r="96" spans="1:22" x14ac:dyDescent="0.2">
      <c r="A96" s="11">
        <v>40390</v>
      </c>
      <c r="B96">
        <v>5.33</v>
      </c>
      <c r="C96">
        <v>0.66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7.99</v>
      </c>
      <c r="U96" s="4">
        <v>0.66</v>
      </c>
      <c r="V96" s="62">
        <f t="shared" si="3"/>
        <v>8.65</v>
      </c>
    </row>
    <row r="97" spans="1:22" x14ac:dyDescent="0.2">
      <c r="A97" s="11">
        <v>40391</v>
      </c>
      <c r="B97">
        <v>5.33</v>
      </c>
      <c r="C97">
        <v>0.66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7.99</v>
      </c>
      <c r="U97" s="4">
        <v>0.66</v>
      </c>
      <c r="V97" s="62">
        <f t="shared" si="3"/>
        <v>8.65</v>
      </c>
    </row>
    <row r="98" spans="1:22" x14ac:dyDescent="0.2">
      <c r="A98" s="11">
        <v>40392</v>
      </c>
      <c r="B98">
        <v>5.33</v>
      </c>
      <c r="C98">
        <v>0.66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7.99</v>
      </c>
      <c r="U98" s="4">
        <v>0.66</v>
      </c>
      <c r="V98" s="62">
        <f t="shared" si="3"/>
        <v>8.65</v>
      </c>
    </row>
    <row r="99" spans="1:22" x14ac:dyDescent="0.2">
      <c r="A99" s="11">
        <v>40393</v>
      </c>
      <c r="B99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8">
        <v>3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62">
        <f t="shared" si="2"/>
        <v>8</v>
      </c>
      <c r="U99" s="4">
        <v>0</v>
      </c>
      <c r="V99" s="62">
        <f t="shared" si="3"/>
        <v>8</v>
      </c>
    </row>
    <row r="100" spans="1:22" x14ac:dyDescent="0.2">
      <c r="A100" s="11">
        <v>40394</v>
      </c>
      <c r="B100">
        <v>13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8">
        <v>5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8">
        <v>0</v>
      </c>
      <c r="P100" s="4">
        <v>0</v>
      </c>
      <c r="Q100" s="1">
        <v>0</v>
      </c>
      <c r="R100" s="8">
        <v>0</v>
      </c>
      <c r="S100" s="1">
        <v>0</v>
      </c>
      <c r="T100" s="62">
        <f t="shared" si="2"/>
        <v>18</v>
      </c>
      <c r="U100" s="4">
        <v>2</v>
      </c>
      <c r="V100" s="62">
        <f t="shared" si="3"/>
        <v>20</v>
      </c>
    </row>
    <row r="101" spans="1:22" x14ac:dyDescent="0.2">
      <c r="A101" s="11">
        <v>40395</v>
      </c>
      <c r="B101" t="s">
        <v>32</v>
      </c>
      <c r="C101" t="s">
        <v>32</v>
      </c>
      <c r="D101" t="s">
        <v>32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</row>
    <row r="102" spans="1:22" x14ac:dyDescent="0.2">
      <c r="A102" s="11">
        <v>40396</v>
      </c>
      <c r="B102" t="s">
        <v>32</v>
      </c>
      <c r="C102" t="s">
        <v>32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</row>
    <row r="103" spans="1:22" x14ac:dyDescent="0.2">
      <c r="A103" s="11">
        <v>40397</v>
      </c>
      <c r="B103">
        <v>19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0.66</v>
      </c>
      <c r="P103">
        <v>0</v>
      </c>
      <c r="Q103">
        <v>0</v>
      </c>
      <c r="R103">
        <v>0</v>
      </c>
      <c r="S103">
        <v>0</v>
      </c>
      <c r="T103" s="62">
        <f t="shared" si="2"/>
        <v>21.99</v>
      </c>
      <c r="U103" s="4">
        <v>4</v>
      </c>
      <c r="V103" s="62">
        <f t="shared" si="3"/>
        <v>25.99</v>
      </c>
    </row>
    <row r="104" spans="1:22" x14ac:dyDescent="0.2">
      <c r="A104" s="11">
        <v>40398</v>
      </c>
      <c r="B104">
        <v>19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0.66</v>
      </c>
      <c r="P104">
        <v>0</v>
      </c>
      <c r="Q104">
        <v>0</v>
      </c>
      <c r="R104">
        <v>0</v>
      </c>
      <c r="S104">
        <v>0</v>
      </c>
      <c r="T104" s="62">
        <f t="shared" si="2"/>
        <v>21.99</v>
      </c>
      <c r="U104" s="4">
        <v>4</v>
      </c>
      <c r="V104" s="62">
        <f t="shared" si="3"/>
        <v>25.99</v>
      </c>
    </row>
    <row r="105" spans="1:22" x14ac:dyDescent="0.2">
      <c r="A105" s="11">
        <v>40399</v>
      </c>
      <c r="B105">
        <v>19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0.66</v>
      </c>
      <c r="P105">
        <v>0</v>
      </c>
      <c r="Q105">
        <v>0</v>
      </c>
      <c r="R105">
        <v>0</v>
      </c>
      <c r="S105">
        <v>0</v>
      </c>
      <c r="T105" s="62">
        <f t="shared" si="2"/>
        <v>21.99</v>
      </c>
      <c r="U105" s="4">
        <v>4</v>
      </c>
      <c r="V105" s="62">
        <f t="shared" si="3"/>
        <v>25.99</v>
      </c>
    </row>
    <row r="106" spans="1:22" x14ac:dyDescent="0.2">
      <c r="A106" s="11">
        <v>40400</v>
      </c>
      <c r="B106">
        <v>26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26</v>
      </c>
      <c r="U106" s="4">
        <v>6</v>
      </c>
      <c r="V106" s="62">
        <f t="shared" si="3"/>
        <v>32</v>
      </c>
    </row>
    <row r="107" spans="1:22" x14ac:dyDescent="0.2">
      <c r="A107" s="11">
        <v>40401</v>
      </c>
      <c r="B107">
        <v>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15</v>
      </c>
      <c r="U107" s="4">
        <v>3</v>
      </c>
      <c r="V107" s="62">
        <f t="shared" si="3"/>
        <v>18</v>
      </c>
    </row>
    <row r="108" spans="1:22" x14ac:dyDescent="0.2">
      <c r="A108" s="11">
        <v>40402</v>
      </c>
      <c r="B108">
        <v>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8">
        <v>1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62">
        <f t="shared" si="2"/>
        <v>11</v>
      </c>
      <c r="U108" s="4">
        <v>4</v>
      </c>
      <c r="V108" s="62">
        <f t="shared" si="3"/>
        <v>15</v>
      </c>
    </row>
    <row r="109" spans="1:22" x14ac:dyDescent="0.2">
      <c r="A109" s="11">
        <v>40403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6</v>
      </c>
      <c r="U109" s="4">
        <v>5</v>
      </c>
      <c r="V109" s="62">
        <f t="shared" si="3"/>
        <v>11</v>
      </c>
    </row>
    <row r="110" spans="1:22" x14ac:dyDescent="0.2">
      <c r="A110" s="11">
        <v>40404</v>
      </c>
      <c r="B110" t="s">
        <v>32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</row>
    <row r="111" spans="1:22" x14ac:dyDescent="0.2">
      <c r="A111" s="11">
        <v>40405</v>
      </c>
      <c r="B111" t="s">
        <v>32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</row>
    <row r="112" spans="1:22" x14ac:dyDescent="0.2">
      <c r="A112" s="11">
        <v>40406</v>
      </c>
      <c r="B112" t="s">
        <v>32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</row>
    <row r="113" spans="1:22" x14ac:dyDescent="0.2">
      <c r="A113" s="11">
        <v>40407</v>
      </c>
      <c r="B113" t="s">
        <v>32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</row>
    <row r="114" spans="1:22" x14ac:dyDescent="0.2">
      <c r="A114" s="11">
        <v>40408</v>
      </c>
      <c r="B114" t="s">
        <v>32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</row>
    <row r="115" spans="1:22" x14ac:dyDescent="0.2">
      <c r="A115" s="11">
        <v>40409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0</v>
      </c>
      <c r="Q115">
        <v>0</v>
      </c>
      <c r="R115">
        <v>0</v>
      </c>
      <c r="S115">
        <v>0</v>
      </c>
      <c r="T115" s="62">
        <f t="shared" si="2"/>
        <v>4</v>
      </c>
      <c r="U115" s="4">
        <v>1</v>
      </c>
      <c r="V115" s="62">
        <f t="shared" si="3"/>
        <v>5</v>
      </c>
    </row>
    <row r="116" spans="1:22" x14ac:dyDescent="0.2">
      <c r="A116" s="11">
        <v>40410</v>
      </c>
      <c r="B116">
        <v>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 s="62">
        <f t="shared" si="2"/>
        <v>12</v>
      </c>
      <c r="U116" s="4">
        <v>0</v>
      </c>
      <c r="V116" s="62">
        <f t="shared" si="3"/>
        <v>12</v>
      </c>
    </row>
    <row r="117" spans="1:22" x14ac:dyDescent="0.2">
      <c r="A117" s="11">
        <v>40411</v>
      </c>
      <c r="B117">
        <v>5</v>
      </c>
      <c r="C117">
        <v>0.33</v>
      </c>
      <c r="D117">
        <v>0</v>
      </c>
      <c r="E117">
        <v>0</v>
      </c>
      <c r="F117">
        <v>0</v>
      </c>
      <c r="G117">
        <v>0</v>
      </c>
      <c r="H117" s="12">
        <v>0</v>
      </c>
      <c r="I117" s="8">
        <v>2</v>
      </c>
      <c r="J117" s="4">
        <v>0</v>
      </c>
      <c r="K117" s="4">
        <v>0</v>
      </c>
      <c r="L117" s="4">
        <v>0</v>
      </c>
      <c r="M117" s="4">
        <v>0</v>
      </c>
      <c r="N117" s="12">
        <v>0</v>
      </c>
      <c r="O117" s="8">
        <v>0.33</v>
      </c>
      <c r="P117" s="4">
        <v>0</v>
      </c>
      <c r="Q117" s="1">
        <v>0</v>
      </c>
      <c r="R117" s="8">
        <v>0</v>
      </c>
      <c r="S117" s="1">
        <v>0</v>
      </c>
      <c r="T117" s="62">
        <f t="shared" si="2"/>
        <v>7.66</v>
      </c>
      <c r="U117" s="4">
        <v>1</v>
      </c>
      <c r="V117" s="62">
        <f t="shared" si="3"/>
        <v>8.66</v>
      </c>
    </row>
    <row r="118" spans="1:22" x14ac:dyDescent="0.2">
      <c r="A118" s="11">
        <v>40412</v>
      </c>
      <c r="B118">
        <v>5</v>
      </c>
      <c r="C118">
        <v>0.33</v>
      </c>
      <c r="D118">
        <v>0</v>
      </c>
      <c r="E118">
        <v>0</v>
      </c>
      <c r="F118">
        <v>0</v>
      </c>
      <c r="G118">
        <v>0</v>
      </c>
      <c r="H118" s="12">
        <v>0</v>
      </c>
      <c r="I118" s="8">
        <v>2</v>
      </c>
      <c r="J118" s="4">
        <v>0</v>
      </c>
      <c r="K118" s="4">
        <v>0</v>
      </c>
      <c r="L118" s="4">
        <v>0</v>
      </c>
      <c r="M118" s="4">
        <v>0</v>
      </c>
      <c r="N118" s="12">
        <v>0</v>
      </c>
      <c r="O118" s="8">
        <v>0.33</v>
      </c>
      <c r="P118" s="4">
        <v>0</v>
      </c>
      <c r="Q118" s="1">
        <v>0</v>
      </c>
      <c r="R118" s="8">
        <v>0</v>
      </c>
      <c r="S118" s="1">
        <v>0</v>
      </c>
      <c r="T118" s="62">
        <f t="shared" si="2"/>
        <v>7.66</v>
      </c>
      <c r="U118" s="4">
        <v>1</v>
      </c>
      <c r="V118" s="62">
        <f t="shared" si="3"/>
        <v>8.66</v>
      </c>
    </row>
    <row r="119" spans="1:22" x14ac:dyDescent="0.2">
      <c r="A119" s="11">
        <v>40413</v>
      </c>
      <c r="B119">
        <v>5</v>
      </c>
      <c r="C119">
        <v>0.33</v>
      </c>
      <c r="D119">
        <v>0</v>
      </c>
      <c r="E119">
        <v>0</v>
      </c>
      <c r="F119">
        <v>0</v>
      </c>
      <c r="G119">
        <v>0</v>
      </c>
      <c r="H119" s="12">
        <v>0</v>
      </c>
      <c r="I119" s="8">
        <v>2</v>
      </c>
      <c r="J119" s="4">
        <v>0</v>
      </c>
      <c r="K119" s="4">
        <v>0</v>
      </c>
      <c r="L119" s="4">
        <v>0</v>
      </c>
      <c r="M119" s="4">
        <v>0</v>
      </c>
      <c r="N119" s="12">
        <v>0</v>
      </c>
      <c r="O119" s="8">
        <v>0.33</v>
      </c>
      <c r="P119" s="4">
        <v>0</v>
      </c>
      <c r="Q119" s="1">
        <v>0</v>
      </c>
      <c r="R119" s="8">
        <v>0</v>
      </c>
      <c r="S119" s="1">
        <v>0</v>
      </c>
      <c r="T119" s="62">
        <f>SUM(B119:S119)</f>
        <v>7.66</v>
      </c>
      <c r="U119" s="4">
        <v>1</v>
      </c>
      <c r="V119" s="62">
        <f>SUM(T119:U119)</f>
        <v>8.66</v>
      </c>
    </row>
    <row r="120" spans="1:22" x14ac:dyDescent="0.2">
      <c r="A120" s="11">
        <v>40414</v>
      </c>
      <c r="B120">
        <v>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62">
        <f>SUM(B120:S120)</f>
        <v>28</v>
      </c>
      <c r="U120" s="4">
        <v>6</v>
      </c>
      <c r="V120" s="62">
        <f>SUM(T120:U120)</f>
        <v>34</v>
      </c>
    </row>
    <row r="121" spans="1:22" x14ac:dyDescent="0.2">
      <c r="A121" s="11">
        <v>40415</v>
      </c>
      <c r="B121">
        <v>30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0</v>
      </c>
      <c r="S121">
        <v>0</v>
      </c>
      <c r="T121" s="62">
        <f t="shared" si="2"/>
        <v>37</v>
      </c>
      <c r="U121" s="4">
        <v>20</v>
      </c>
      <c r="V121" s="62">
        <f t="shared" si="3"/>
        <v>57</v>
      </c>
    </row>
    <row r="122" spans="1:22" x14ac:dyDescent="0.2">
      <c r="A122" s="11">
        <v>40416</v>
      </c>
      <c r="B122">
        <v>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 s="62">
        <f t="shared" si="2"/>
        <v>12</v>
      </c>
      <c r="U122" s="4">
        <v>1</v>
      </c>
      <c r="V122" s="62">
        <f t="shared" si="3"/>
        <v>13</v>
      </c>
    </row>
    <row r="123" spans="1:22" x14ac:dyDescent="0.2">
      <c r="A123" s="11">
        <v>40417</v>
      </c>
      <c r="B123">
        <v>17</v>
      </c>
      <c r="C123">
        <v>1</v>
      </c>
      <c r="D123">
        <v>0</v>
      </c>
      <c r="E123">
        <v>0</v>
      </c>
      <c r="F123">
        <v>0</v>
      </c>
      <c r="G123">
        <v>0</v>
      </c>
      <c r="H123" s="12">
        <v>0</v>
      </c>
      <c r="I123" s="8">
        <v>0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8">
        <v>2</v>
      </c>
      <c r="P123" s="4">
        <v>0</v>
      </c>
      <c r="Q123" s="1">
        <v>0</v>
      </c>
      <c r="R123" s="8">
        <v>0</v>
      </c>
      <c r="S123" s="1">
        <v>0</v>
      </c>
      <c r="T123" s="62">
        <f>SUM(B123:S123)</f>
        <v>20</v>
      </c>
      <c r="U123" s="4">
        <v>12</v>
      </c>
      <c r="V123" s="62">
        <f>SUM(T123:U123)</f>
        <v>32</v>
      </c>
    </row>
    <row r="124" spans="1:22" x14ac:dyDescent="0.2">
      <c r="A124" s="11">
        <v>40418</v>
      </c>
      <c r="B124">
        <v>38</v>
      </c>
      <c r="C124">
        <v>14.6</v>
      </c>
      <c r="D124">
        <v>0</v>
      </c>
      <c r="E124">
        <v>0.66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 s="62">
        <f t="shared" si="2"/>
        <v>55.26</v>
      </c>
      <c r="U124" s="4">
        <v>11.3</v>
      </c>
      <c r="V124" s="62">
        <f t="shared" si="3"/>
        <v>66.56</v>
      </c>
    </row>
    <row r="125" spans="1:22" x14ac:dyDescent="0.2">
      <c r="A125" s="11">
        <v>40419</v>
      </c>
      <c r="B125">
        <v>38</v>
      </c>
      <c r="C125">
        <v>14.6</v>
      </c>
      <c r="D125">
        <v>0</v>
      </c>
      <c r="E125">
        <v>0.66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 s="62">
        <f t="shared" si="2"/>
        <v>55.26</v>
      </c>
      <c r="U125" s="4">
        <v>11.3</v>
      </c>
      <c r="V125" s="62">
        <f t="shared" si="3"/>
        <v>66.56</v>
      </c>
    </row>
    <row r="126" spans="1:22" x14ac:dyDescent="0.2">
      <c r="A126" s="11">
        <v>40420</v>
      </c>
      <c r="B126">
        <v>38</v>
      </c>
      <c r="C126">
        <v>14.6</v>
      </c>
      <c r="D126">
        <v>0</v>
      </c>
      <c r="E126">
        <v>0.66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0</v>
      </c>
      <c r="Q126">
        <v>0</v>
      </c>
      <c r="R126">
        <v>0</v>
      </c>
      <c r="S126">
        <v>0</v>
      </c>
      <c r="T126" s="62">
        <f>SUM(B126:S126)</f>
        <v>55.26</v>
      </c>
      <c r="U126" s="4">
        <v>11.3</v>
      </c>
      <c r="V126" s="62">
        <f>SUM(T126:U126)</f>
        <v>66.56</v>
      </c>
    </row>
    <row r="127" spans="1:22" x14ac:dyDescent="0.2">
      <c r="A127" s="11">
        <v>40421</v>
      </c>
      <c r="B127">
        <v>23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>SUM(B127:S127)</f>
        <v>25</v>
      </c>
      <c r="U127" s="4">
        <v>4</v>
      </c>
      <c r="V127" s="62">
        <f>SUM(T127:U127)</f>
        <v>29</v>
      </c>
    </row>
    <row r="128" spans="1:22" x14ac:dyDescent="0.2">
      <c r="A128" s="11">
        <v>40422</v>
      </c>
      <c r="B128">
        <v>40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 s="62">
        <f>SUM(B128:S128)</f>
        <v>43</v>
      </c>
      <c r="U128" s="4">
        <v>12</v>
      </c>
      <c r="V128" s="62">
        <f>SUM(T128:U128)</f>
        <v>55</v>
      </c>
    </row>
    <row r="129" spans="1:22" x14ac:dyDescent="0.2">
      <c r="A129" s="11">
        <v>40423</v>
      </c>
      <c r="B129">
        <v>12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 s="62">
        <f t="shared" si="2"/>
        <v>16</v>
      </c>
      <c r="U129" s="4">
        <v>3</v>
      </c>
      <c r="V129" s="62">
        <f t="shared" si="3"/>
        <v>19</v>
      </c>
    </row>
    <row r="130" spans="1:22" x14ac:dyDescent="0.2">
      <c r="A130" s="11">
        <v>40424</v>
      </c>
      <c r="B130">
        <v>8</v>
      </c>
      <c r="C130">
        <v>0</v>
      </c>
      <c r="D130">
        <v>0</v>
      </c>
      <c r="E130">
        <v>0</v>
      </c>
      <c r="F130">
        <v>0</v>
      </c>
      <c r="G130">
        <v>0</v>
      </c>
      <c r="H130" s="6">
        <v>0</v>
      </c>
      <c r="I130" s="3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3">
        <v>0</v>
      </c>
      <c r="P130" s="4">
        <v>0</v>
      </c>
      <c r="Q130" s="4">
        <v>0</v>
      </c>
      <c r="R130" s="8">
        <v>0</v>
      </c>
      <c r="S130" s="1">
        <v>0</v>
      </c>
      <c r="T130" s="62">
        <f t="shared" si="2"/>
        <v>8</v>
      </c>
      <c r="U130" s="4">
        <v>0</v>
      </c>
      <c r="V130" s="62">
        <f t="shared" si="3"/>
        <v>8</v>
      </c>
    </row>
    <row r="131" spans="1:22" x14ac:dyDescent="0.2">
      <c r="A131" s="11">
        <v>40425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0.5</v>
      </c>
      <c r="P131">
        <v>0</v>
      </c>
      <c r="Q131">
        <v>0</v>
      </c>
      <c r="R131">
        <v>0</v>
      </c>
      <c r="S131">
        <v>0</v>
      </c>
      <c r="T131" s="62">
        <f t="shared" si="2"/>
        <v>2.5</v>
      </c>
      <c r="U131" s="4">
        <v>1.25</v>
      </c>
      <c r="V131" s="62">
        <f t="shared" si="3"/>
        <v>3.75</v>
      </c>
    </row>
    <row r="132" spans="1:22" x14ac:dyDescent="0.2">
      <c r="A132" s="11">
        <v>40426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0.5</v>
      </c>
      <c r="P132">
        <v>0</v>
      </c>
      <c r="Q132">
        <v>0</v>
      </c>
      <c r="R132">
        <v>0</v>
      </c>
      <c r="S132">
        <v>0</v>
      </c>
      <c r="T132" s="62">
        <f t="shared" si="2"/>
        <v>2.5</v>
      </c>
      <c r="U132" s="4">
        <v>1.25</v>
      </c>
      <c r="V132" s="62">
        <f t="shared" si="3"/>
        <v>3.75</v>
      </c>
    </row>
    <row r="133" spans="1:22" x14ac:dyDescent="0.2">
      <c r="A133" s="11">
        <v>40427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0.5</v>
      </c>
      <c r="P133">
        <v>0</v>
      </c>
      <c r="Q133">
        <v>0</v>
      </c>
      <c r="R133">
        <v>0</v>
      </c>
      <c r="S133">
        <v>0</v>
      </c>
      <c r="T133" s="62">
        <f t="shared" si="2"/>
        <v>2.5</v>
      </c>
      <c r="U133" s="4">
        <v>1.25</v>
      </c>
      <c r="V133" s="62">
        <f t="shared" si="3"/>
        <v>3.75</v>
      </c>
    </row>
    <row r="134" spans="1:22" x14ac:dyDescent="0.2">
      <c r="A134" s="11">
        <v>40428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0.5</v>
      </c>
      <c r="P134">
        <v>0</v>
      </c>
      <c r="Q134">
        <v>0</v>
      </c>
      <c r="R134">
        <v>0</v>
      </c>
      <c r="S134">
        <v>0</v>
      </c>
      <c r="T134" s="62">
        <f t="shared" si="2"/>
        <v>2.5</v>
      </c>
      <c r="U134" s="4">
        <v>1.25</v>
      </c>
      <c r="V134" s="62">
        <f t="shared" si="3"/>
        <v>3.75</v>
      </c>
    </row>
    <row r="135" spans="1:22" x14ac:dyDescent="0.2">
      <c r="A135" s="11">
        <v>40429</v>
      </c>
      <c r="B135">
        <v>2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0</v>
      </c>
      <c r="T135" s="62">
        <f t="shared" si="2"/>
        <v>5</v>
      </c>
      <c r="U135" s="4">
        <v>1</v>
      </c>
      <c r="V135" s="62">
        <f t="shared" si="3"/>
        <v>6</v>
      </c>
    </row>
    <row r="136" spans="1:22" x14ac:dyDescent="0.2">
      <c r="A136" s="11">
        <v>40430</v>
      </c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0</v>
      </c>
      <c r="Q136">
        <v>0</v>
      </c>
      <c r="R136">
        <v>0</v>
      </c>
      <c r="S136">
        <v>0</v>
      </c>
      <c r="T136" s="62">
        <f t="shared" si="2"/>
        <v>11</v>
      </c>
      <c r="U136" s="4">
        <v>0</v>
      </c>
      <c r="V136" s="62">
        <f t="shared" si="3"/>
        <v>11</v>
      </c>
    </row>
    <row r="137" spans="1:22" x14ac:dyDescent="0.2">
      <c r="A137" s="11">
        <v>40431</v>
      </c>
      <c r="B137">
        <v>4.5</v>
      </c>
      <c r="C137">
        <v>0.25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0.25</v>
      </c>
      <c r="P137">
        <v>0</v>
      </c>
      <c r="Q137">
        <v>0</v>
      </c>
      <c r="R137">
        <v>0</v>
      </c>
      <c r="S137">
        <v>0</v>
      </c>
      <c r="T137" s="62">
        <f t="shared" si="2"/>
        <v>5</v>
      </c>
      <c r="U137" s="4">
        <v>0</v>
      </c>
      <c r="V137" s="62">
        <f t="shared" si="3"/>
        <v>5</v>
      </c>
    </row>
    <row r="138" spans="1:22" x14ac:dyDescent="0.2">
      <c r="A138" s="11">
        <v>40432</v>
      </c>
      <c r="B138">
        <v>4.5</v>
      </c>
      <c r="C138">
        <v>0.25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0.25</v>
      </c>
      <c r="P138">
        <v>0</v>
      </c>
      <c r="Q138">
        <v>0</v>
      </c>
      <c r="R138">
        <v>0</v>
      </c>
      <c r="S138">
        <v>0</v>
      </c>
      <c r="T138" s="62">
        <f t="shared" ref="T138:T151" si="4">SUM(B138:S138)</f>
        <v>5</v>
      </c>
      <c r="U138" s="4">
        <v>0</v>
      </c>
      <c r="V138" s="62">
        <f t="shared" ref="V138:V151" si="5">SUM(T138:U138)</f>
        <v>5</v>
      </c>
    </row>
    <row r="139" spans="1:22" x14ac:dyDescent="0.2">
      <c r="A139" s="11">
        <v>40433</v>
      </c>
      <c r="B139">
        <v>4.5</v>
      </c>
      <c r="C139">
        <v>0.25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0.25</v>
      </c>
      <c r="P139">
        <v>0</v>
      </c>
      <c r="Q139">
        <v>0</v>
      </c>
      <c r="R139">
        <v>0</v>
      </c>
      <c r="S139">
        <v>0</v>
      </c>
      <c r="T139" s="62">
        <f t="shared" si="4"/>
        <v>5</v>
      </c>
      <c r="U139" s="4">
        <v>0</v>
      </c>
      <c r="V139" s="62">
        <f t="shared" si="5"/>
        <v>5</v>
      </c>
    </row>
    <row r="140" spans="1:22" x14ac:dyDescent="0.2">
      <c r="A140" s="11">
        <v>40434</v>
      </c>
      <c r="B140">
        <v>4.5</v>
      </c>
      <c r="C140">
        <v>0.25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0.25</v>
      </c>
      <c r="P140">
        <v>0</v>
      </c>
      <c r="Q140">
        <v>0</v>
      </c>
      <c r="R140">
        <v>0</v>
      </c>
      <c r="S140">
        <v>0</v>
      </c>
      <c r="T140" s="62">
        <f t="shared" si="4"/>
        <v>5</v>
      </c>
      <c r="U140" s="4">
        <v>0</v>
      </c>
      <c r="V140" s="62">
        <f t="shared" si="5"/>
        <v>5</v>
      </c>
    </row>
    <row r="141" spans="1:22" x14ac:dyDescent="0.2">
      <c r="A141" s="11">
        <v>40435</v>
      </c>
      <c r="B141">
        <v>4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</v>
      </c>
      <c r="P141">
        <v>0</v>
      </c>
      <c r="Q141">
        <v>0</v>
      </c>
      <c r="R141">
        <v>0</v>
      </c>
      <c r="S141">
        <v>0</v>
      </c>
      <c r="T141" s="62">
        <f t="shared" si="4"/>
        <v>10</v>
      </c>
      <c r="U141" s="4">
        <v>1</v>
      </c>
      <c r="V141" s="62">
        <f t="shared" si="5"/>
        <v>11</v>
      </c>
    </row>
    <row r="142" spans="1:22" x14ac:dyDescent="0.2">
      <c r="A142" s="11">
        <v>40436</v>
      </c>
      <c r="B142">
        <v>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 t="shared" si="4"/>
        <v>10</v>
      </c>
      <c r="U142" s="4">
        <v>1</v>
      </c>
      <c r="V142" s="62">
        <f t="shared" si="5"/>
        <v>11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62">
        <f t="shared" si="4"/>
        <v>1</v>
      </c>
      <c r="U143" s="4">
        <v>0</v>
      </c>
      <c r="V143" s="62">
        <f t="shared" si="5"/>
        <v>1</v>
      </c>
    </row>
    <row r="144" spans="1:22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12"/>
      <c r="T144" s="62">
        <f t="shared" si="4"/>
        <v>0</v>
      </c>
      <c r="U144" s="4"/>
      <c r="V144" s="62">
        <f t="shared" si="5"/>
        <v>0</v>
      </c>
    </row>
    <row r="145" spans="1:22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12"/>
      <c r="T145" s="62">
        <f t="shared" si="4"/>
        <v>0</v>
      </c>
      <c r="U145" s="4"/>
      <c r="V145" s="62">
        <f t="shared" si="5"/>
        <v>0</v>
      </c>
    </row>
    <row r="146" spans="1:22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12"/>
      <c r="T146" s="62">
        <f t="shared" si="4"/>
        <v>0</v>
      </c>
      <c r="U146" s="4"/>
      <c r="V146" s="62">
        <f t="shared" si="5"/>
        <v>0</v>
      </c>
    </row>
    <row r="147" spans="1:22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12"/>
      <c r="T147" s="62">
        <f t="shared" si="4"/>
        <v>0</v>
      </c>
      <c r="U147" s="4"/>
      <c r="V147" s="62">
        <f t="shared" si="5"/>
        <v>0</v>
      </c>
    </row>
    <row r="148" spans="1:22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12"/>
      <c r="T148" s="62">
        <f t="shared" si="4"/>
        <v>0</v>
      </c>
      <c r="U148" s="4"/>
      <c r="V148" s="62">
        <f t="shared" si="5"/>
        <v>0</v>
      </c>
    </row>
    <row r="149" spans="1:22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12"/>
      <c r="T149" s="62">
        <f t="shared" si="4"/>
        <v>0</v>
      </c>
      <c r="U149" s="4"/>
      <c r="V149" s="62">
        <f t="shared" si="5"/>
        <v>0</v>
      </c>
    </row>
    <row r="150" spans="1:22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12"/>
      <c r="T150" s="62">
        <f t="shared" si="4"/>
        <v>0</v>
      </c>
      <c r="U150" s="4"/>
      <c r="V150" s="62">
        <f t="shared" si="5"/>
        <v>0</v>
      </c>
    </row>
    <row r="151" spans="1:22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12"/>
      <c r="T151" s="62">
        <f t="shared" si="4"/>
        <v>0</v>
      </c>
      <c r="U151" s="4"/>
      <c r="V151" s="62">
        <f t="shared" si="5"/>
        <v>0</v>
      </c>
    </row>
    <row r="152" spans="1:22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12"/>
      <c r="T152" s="62">
        <v>0</v>
      </c>
      <c r="U152" s="4"/>
      <c r="V152" s="62"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 t="shared" ref="B155:V155" si="6">SUM(B9:B132)</f>
        <v>1071.9500000000003</v>
      </c>
      <c r="C155">
        <f t="shared" si="6"/>
        <v>72.72</v>
      </c>
      <c r="D155">
        <f t="shared" si="6"/>
        <v>0</v>
      </c>
      <c r="E155">
        <f t="shared" si="6"/>
        <v>9.98</v>
      </c>
      <c r="F155">
        <f t="shared" si="6"/>
        <v>8.98</v>
      </c>
      <c r="G155">
        <f t="shared" si="6"/>
        <v>0</v>
      </c>
      <c r="H155">
        <f t="shared" si="6"/>
        <v>0</v>
      </c>
      <c r="I155">
        <f t="shared" si="6"/>
        <v>64.959999999999994</v>
      </c>
      <c r="J155">
        <f t="shared" si="6"/>
        <v>0</v>
      </c>
      <c r="K155">
        <f t="shared" si="6"/>
        <v>0.99</v>
      </c>
      <c r="L155">
        <f t="shared" si="6"/>
        <v>3.99</v>
      </c>
      <c r="M155">
        <f t="shared" si="6"/>
        <v>3.0100000000000002</v>
      </c>
      <c r="N155">
        <f t="shared" si="6"/>
        <v>0</v>
      </c>
      <c r="O155">
        <f t="shared" si="6"/>
        <v>85.179999999999964</v>
      </c>
      <c r="P155">
        <f t="shared" si="6"/>
        <v>0</v>
      </c>
      <c r="Q155">
        <f t="shared" si="6"/>
        <v>0</v>
      </c>
      <c r="R155">
        <f t="shared" si="6"/>
        <v>1.99</v>
      </c>
      <c r="S155">
        <f t="shared" si="6"/>
        <v>0</v>
      </c>
      <c r="T155">
        <f t="shared" si="6"/>
        <v>1323.7500000000002</v>
      </c>
      <c r="U155">
        <f t="shared" si="6"/>
        <v>201.35</v>
      </c>
      <c r="V155">
        <f t="shared" si="6"/>
        <v>1525.1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3117.7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V165"/>
  <sheetViews>
    <sheetView zoomScale="70" zoomScaleNormal="70" workbookViewId="0">
      <pane ySplit="8" topLeftCell="A21" activePane="bottomLeft" state="frozen"/>
      <selection pane="bottomLeft" activeCell="X74" sqref="X7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118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119</v>
      </c>
      <c r="B3" s="73"/>
      <c r="C3" s="73"/>
      <c r="E3" s="75" t="s">
        <v>120</v>
      </c>
      <c r="F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75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121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97</v>
      </c>
      <c r="S8" s="1" t="s">
        <v>63</v>
      </c>
      <c r="T8" s="70"/>
      <c r="V8" s="70"/>
    </row>
    <row r="9" spans="1:22" x14ac:dyDescent="0.2">
      <c r="A9" s="11">
        <v>40303</v>
      </c>
      <c r="J9" s="4"/>
      <c r="K9" s="4"/>
      <c r="L9" s="4"/>
      <c r="M9" s="4"/>
      <c r="N9" s="4"/>
      <c r="P9" s="4"/>
      <c r="Q9" s="4"/>
      <c r="S9" s="4"/>
      <c r="T9" s="3">
        <f>SUM(B9:S9)</f>
        <v>0</v>
      </c>
      <c r="V9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3">
        <f t="shared" ref="T10:T73" si="0">SUM(B10:S10)</f>
        <v>0</v>
      </c>
      <c r="V10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3">
        <f t="shared" si="0"/>
        <v>0</v>
      </c>
      <c r="U11" s="4"/>
      <c r="V11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3">
        <f t="shared" si="0"/>
        <v>0</v>
      </c>
      <c r="U12" s="4"/>
      <c r="V1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3">
        <f t="shared" si="0"/>
        <v>0</v>
      </c>
      <c r="V13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M14" s="4"/>
      <c r="N14" s="1"/>
      <c r="O14"/>
      <c r="P14" s="4"/>
      <c r="Q14" s="1"/>
      <c r="R14" s="4"/>
      <c r="S14" s="1"/>
      <c r="T14" s="3">
        <f t="shared" si="0"/>
        <v>0</v>
      </c>
      <c r="V14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3">
        <f t="shared" si="0"/>
        <v>0</v>
      </c>
      <c r="V15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3">
        <f t="shared" si="0"/>
        <v>0</v>
      </c>
      <c r="V16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3">
        <f t="shared" si="0"/>
        <v>0</v>
      </c>
      <c r="V17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3">
        <f t="shared" si="0"/>
        <v>0</v>
      </c>
      <c r="U18" s="4"/>
      <c r="V18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3">
        <f t="shared" si="0"/>
        <v>0</v>
      </c>
      <c r="U19" s="4"/>
      <c r="V19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3">
        <f t="shared" si="0"/>
        <v>0</v>
      </c>
      <c r="U20" s="4"/>
      <c r="V20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3">
        <f t="shared" si="0"/>
        <v>0</v>
      </c>
      <c r="V21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3">
        <f t="shared" si="0"/>
        <v>0</v>
      </c>
      <c r="V2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3">
        <f t="shared" si="0"/>
        <v>0</v>
      </c>
      <c r="V23">
        <f t="shared" si="1"/>
        <v>0</v>
      </c>
    </row>
    <row r="24" spans="1:22" x14ac:dyDescent="0.2">
      <c r="A24" s="11">
        <v>40318</v>
      </c>
      <c r="B24">
        <v>0.2</v>
      </c>
      <c r="C24">
        <v>0.4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17.399999999999999</v>
      </c>
      <c r="P24" s="4">
        <v>0</v>
      </c>
      <c r="Q24" s="1">
        <v>0</v>
      </c>
      <c r="R24" s="4">
        <v>0</v>
      </c>
      <c r="S24" s="1">
        <v>0</v>
      </c>
      <c r="T24" s="3">
        <f t="shared" si="0"/>
        <v>18</v>
      </c>
      <c r="U24">
        <v>1</v>
      </c>
      <c r="V24">
        <f t="shared" si="1"/>
        <v>19</v>
      </c>
    </row>
    <row r="25" spans="1:22" x14ac:dyDescent="0.2">
      <c r="A25" s="11">
        <v>40319</v>
      </c>
      <c r="B25">
        <v>0.2</v>
      </c>
      <c r="C25">
        <v>0.4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17.399999999999999</v>
      </c>
      <c r="P25" s="4">
        <v>0</v>
      </c>
      <c r="Q25" s="1">
        <v>0</v>
      </c>
      <c r="R25" s="4">
        <v>0</v>
      </c>
      <c r="S25" s="1">
        <v>0</v>
      </c>
      <c r="T25" s="3">
        <f t="shared" si="0"/>
        <v>18</v>
      </c>
      <c r="U25" s="4">
        <v>1</v>
      </c>
      <c r="V25">
        <f t="shared" si="1"/>
        <v>19</v>
      </c>
    </row>
    <row r="26" spans="1:22" x14ac:dyDescent="0.2">
      <c r="A26" s="11">
        <v>40320</v>
      </c>
      <c r="B26">
        <v>0.2</v>
      </c>
      <c r="C26">
        <v>0.4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17.399999999999999</v>
      </c>
      <c r="P26" s="4">
        <v>0</v>
      </c>
      <c r="Q26" s="1">
        <v>0</v>
      </c>
      <c r="R26" s="4">
        <v>0</v>
      </c>
      <c r="S26" s="1">
        <v>0</v>
      </c>
      <c r="T26" s="3">
        <f t="shared" si="0"/>
        <v>18</v>
      </c>
      <c r="U26" s="4">
        <v>1</v>
      </c>
      <c r="V26">
        <f t="shared" si="1"/>
        <v>19</v>
      </c>
    </row>
    <row r="27" spans="1:22" x14ac:dyDescent="0.2">
      <c r="A27" s="11">
        <v>40321</v>
      </c>
      <c r="B27">
        <v>0.2</v>
      </c>
      <c r="C27">
        <v>0.4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17.399999999999999</v>
      </c>
      <c r="P27" s="4">
        <v>0</v>
      </c>
      <c r="Q27" s="1">
        <v>0</v>
      </c>
      <c r="R27" s="4">
        <v>0</v>
      </c>
      <c r="S27" s="1">
        <v>0</v>
      </c>
      <c r="T27" s="3">
        <f t="shared" si="0"/>
        <v>18</v>
      </c>
      <c r="U27" s="4">
        <v>1</v>
      </c>
      <c r="V27">
        <f>SUM(T27:U27)</f>
        <v>19</v>
      </c>
    </row>
    <row r="28" spans="1:22" x14ac:dyDescent="0.2">
      <c r="A28" s="11">
        <v>40322</v>
      </c>
      <c r="B28">
        <v>0.2</v>
      </c>
      <c r="C28">
        <v>0.4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17.399999999999999</v>
      </c>
      <c r="P28" s="4">
        <v>0</v>
      </c>
      <c r="Q28" s="1">
        <v>0</v>
      </c>
      <c r="R28" s="4">
        <v>0</v>
      </c>
      <c r="S28" s="1">
        <v>0</v>
      </c>
      <c r="T28" s="3">
        <f t="shared" si="0"/>
        <v>18</v>
      </c>
      <c r="U28" s="4">
        <v>1</v>
      </c>
      <c r="V28">
        <f>SUM(T28:U28)</f>
        <v>19</v>
      </c>
    </row>
    <row r="29" spans="1:22" x14ac:dyDescent="0.2">
      <c r="A29" s="11">
        <v>40323</v>
      </c>
      <c r="B29">
        <v>0</v>
      </c>
      <c r="C29">
        <v>2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1</v>
      </c>
      <c r="K29" s="4">
        <v>0</v>
      </c>
      <c r="L29" s="4">
        <v>0</v>
      </c>
      <c r="M29" s="4">
        <v>0</v>
      </c>
      <c r="N29" s="1">
        <v>0</v>
      </c>
      <c r="O29" s="4">
        <v>45</v>
      </c>
      <c r="P29" s="4">
        <v>0</v>
      </c>
      <c r="Q29" s="1">
        <v>0</v>
      </c>
      <c r="R29" s="4">
        <v>0</v>
      </c>
      <c r="S29" s="1">
        <v>0</v>
      </c>
      <c r="T29" s="3">
        <f t="shared" si="0"/>
        <v>48</v>
      </c>
      <c r="U29" s="4">
        <v>0</v>
      </c>
      <c r="V29">
        <f>SUM(T29:U29)</f>
        <v>48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5</v>
      </c>
      <c r="P30" s="4">
        <v>0</v>
      </c>
      <c r="Q30" s="1">
        <v>0</v>
      </c>
      <c r="R30" s="4">
        <v>0</v>
      </c>
      <c r="S30" s="1">
        <v>0</v>
      </c>
      <c r="T30" s="3">
        <f t="shared" si="0"/>
        <v>5</v>
      </c>
      <c r="U30" s="4">
        <v>0</v>
      </c>
      <c r="V30">
        <f>SUM(T30:U30)</f>
        <v>5</v>
      </c>
    </row>
    <row r="31" spans="1:22" x14ac:dyDescent="0.2">
      <c r="A31" s="11">
        <v>40325</v>
      </c>
      <c r="B31">
        <v>6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11</v>
      </c>
      <c r="P31" s="4">
        <v>0</v>
      </c>
      <c r="Q31" s="1">
        <v>0</v>
      </c>
      <c r="R31" s="4">
        <v>0</v>
      </c>
      <c r="S31" s="1">
        <v>0</v>
      </c>
      <c r="T31" s="3">
        <f t="shared" si="0"/>
        <v>17</v>
      </c>
      <c r="U31" s="4">
        <v>4</v>
      </c>
      <c r="V31">
        <f t="shared" si="1"/>
        <v>21</v>
      </c>
    </row>
    <row r="32" spans="1:22" x14ac:dyDescent="0.2">
      <c r="A32" s="11">
        <v>40326</v>
      </c>
      <c r="B32">
        <v>7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13</v>
      </c>
      <c r="P32" s="4">
        <v>0</v>
      </c>
      <c r="Q32" s="1">
        <v>0</v>
      </c>
      <c r="R32" s="4">
        <v>0</v>
      </c>
      <c r="S32" s="1">
        <v>0</v>
      </c>
      <c r="T32" s="3">
        <f t="shared" si="0"/>
        <v>20</v>
      </c>
      <c r="U32" s="4">
        <v>5</v>
      </c>
      <c r="V32">
        <f t="shared" si="1"/>
        <v>25</v>
      </c>
    </row>
    <row r="33" spans="1:22" x14ac:dyDescent="0.2">
      <c r="A33" s="11">
        <v>40327</v>
      </c>
      <c r="B33">
        <v>7.75</v>
      </c>
      <c r="C33">
        <v>0.75</v>
      </c>
      <c r="D33">
        <v>0</v>
      </c>
      <c r="E33">
        <v>0</v>
      </c>
      <c r="F33">
        <v>0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2">
        <v>0</v>
      </c>
      <c r="O33" s="4">
        <v>10.25</v>
      </c>
      <c r="P33" s="4">
        <v>0</v>
      </c>
      <c r="Q33" s="12">
        <v>0</v>
      </c>
      <c r="R33" s="4">
        <v>0</v>
      </c>
      <c r="S33" s="12">
        <v>0</v>
      </c>
      <c r="T33" s="3">
        <f t="shared" si="0"/>
        <v>18.75</v>
      </c>
      <c r="U33" s="4">
        <v>10.5</v>
      </c>
      <c r="V33">
        <f t="shared" si="1"/>
        <v>29.25</v>
      </c>
    </row>
    <row r="34" spans="1:22" x14ac:dyDescent="0.2">
      <c r="A34" s="11">
        <v>40328</v>
      </c>
      <c r="B34">
        <v>7.75</v>
      </c>
      <c r="C34">
        <v>0.75</v>
      </c>
      <c r="D34">
        <v>0</v>
      </c>
      <c r="E34">
        <v>0</v>
      </c>
      <c r="F34">
        <v>0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12">
        <v>0</v>
      </c>
      <c r="O34" s="4">
        <v>10.25</v>
      </c>
      <c r="P34" s="4">
        <v>0</v>
      </c>
      <c r="Q34" s="12">
        <v>0</v>
      </c>
      <c r="R34" s="4">
        <v>0</v>
      </c>
      <c r="S34" s="12">
        <v>0</v>
      </c>
      <c r="T34" s="3">
        <f t="shared" si="0"/>
        <v>18.75</v>
      </c>
      <c r="U34" s="4">
        <v>10.5</v>
      </c>
      <c r="V34">
        <f t="shared" si="1"/>
        <v>29.25</v>
      </c>
    </row>
    <row r="35" spans="1:22" x14ac:dyDescent="0.2">
      <c r="A35" s="11">
        <v>40329</v>
      </c>
      <c r="B35">
        <v>7.75</v>
      </c>
      <c r="C35">
        <v>0.75</v>
      </c>
      <c r="D35">
        <v>0</v>
      </c>
      <c r="E35">
        <v>0</v>
      </c>
      <c r="F35">
        <v>0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12">
        <v>0</v>
      </c>
      <c r="O35" s="4">
        <v>10.25</v>
      </c>
      <c r="P35" s="4">
        <v>0</v>
      </c>
      <c r="Q35" s="12">
        <v>0</v>
      </c>
      <c r="R35" s="4">
        <v>0</v>
      </c>
      <c r="S35" s="12">
        <v>0</v>
      </c>
      <c r="T35" s="3">
        <f t="shared" si="0"/>
        <v>18.75</v>
      </c>
      <c r="U35" s="4">
        <v>10.5</v>
      </c>
      <c r="V35">
        <f>SUM(T35:U35)</f>
        <v>29.25</v>
      </c>
    </row>
    <row r="36" spans="1:22" x14ac:dyDescent="0.2">
      <c r="A36" s="11">
        <v>40330</v>
      </c>
      <c r="B36">
        <v>7.75</v>
      </c>
      <c r="C36">
        <v>0.75</v>
      </c>
      <c r="D36">
        <v>0</v>
      </c>
      <c r="E36">
        <v>0</v>
      </c>
      <c r="F36">
        <v>0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12">
        <v>0</v>
      </c>
      <c r="O36" s="4">
        <v>10.25</v>
      </c>
      <c r="P36" s="4">
        <v>0</v>
      </c>
      <c r="Q36" s="12">
        <v>0</v>
      </c>
      <c r="R36" s="4">
        <v>0</v>
      </c>
      <c r="S36" s="12">
        <v>0</v>
      </c>
      <c r="T36" s="3">
        <f t="shared" si="0"/>
        <v>18.75</v>
      </c>
      <c r="U36" s="4">
        <v>10.5</v>
      </c>
      <c r="V36">
        <f>SUM(T36:U36)</f>
        <v>29.25</v>
      </c>
    </row>
    <row r="37" spans="1:22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3">
        <f t="shared" si="0"/>
        <v>0</v>
      </c>
      <c r="U37" s="4">
        <v>0</v>
      </c>
      <c r="V37">
        <f t="shared" si="1"/>
        <v>0</v>
      </c>
    </row>
    <row r="38" spans="1:22" x14ac:dyDescent="0.2">
      <c r="A38" s="11">
        <v>40332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1</v>
      </c>
      <c r="M38" s="4">
        <v>0</v>
      </c>
      <c r="N38" s="1">
        <v>0</v>
      </c>
      <c r="O38" s="4">
        <v>2</v>
      </c>
      <c r="P38" s="4">
        <v>0</v>
      </c>
      <c r="Q38" s="1">
        <v>0</v>
      </c>
      <c r="R38" s="4">
        <v>0</v>
      </c>
      <c r="S38" s="1">
        <v>0</v>
      </c>
      <c r="T38" s="3">
        <f t="shared" si="0"/>
        <v>5</v>
      </c>
      <c r="U38" s="4">
        <v>6</v>
      </c>
      <c r="V38">
        <v>0</v>
      </c>
    </row>
    <row r="39" spans="1:22" x14ac:dyDescent="0.2">
      <c r="A39" s="11">
        <v>40333</v>
      </c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3</v>
      </c>
      <c r="P39" s="4">
        <v>0</v>
      </c>
      <c r="Q39" s="1">
        <v>0</v>
      </c>
      <c r="R39" s="4">
        <v>0</v>
      </c>
      <c r="S39" s="1">
        <v>0</v>
      </c>
      <c r="T39" s="3">
        <f t="shared" si="0"/>
        <v>7</v>
      </c>
      <c r="U39" s="4">
        <v>0</v>
      </c>
      <c r="V39">
        <f t="shared" si="1"/>
        <v>7</v>
      </c>
    </row>
    <row r="40" spans="1:22" x14ac:dyDescent="0.2">
      <c r="A40" s="11">
        <v>40334</v>
      </c>
      <c r="B40">
        <v>6.33</v>
      </c>
      <c r="C40">
        <v>0</v>
      </c>
      <c r="D40">
        <v>0</v>
      </c>
      <c r="E40">
        <v>0</v>
      </c>
      <c r="F40">
        <v>0.33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4.33</v>
      </c>
      <c r="P40">
        <v>0</v>
      </c>
      <c r="Q40">
        <v>0</v>
      </c>
      <c r="R40">
        <v>0</v>
      </c>
      <c r="S40">
        <v>0</v>
      </c>
      <c r="T40" s="3">
        <f t="shared" si="0"/>
        <v>10.99</v>
      </c>
      <c r="U40" s="4">
        <v>4.67</v>
      </c>
      <c r="V40">
        <f t="shared" si="1"/>
        <v>15.66</v>
      </c>
    </row>
    <row r="41" spans="1:22" x14ac:dyDescent="0.2">
      <c r="A41" s="11">
        <v>40335</v>
      </c>
      <c r="B41">
        <v>6.33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4.33</v>
      </c>
      <c r="P41">
        <v>0</v>
      </c>
      <c r="Q41">
        <v>0</v>
      </c>
      <c r="R41">
        <v>0</v>
      </c>
      <c r="S41">
        <v>0</v>
      </c>
      <c r="T41" s="3">
        <f t="shared" si="0"/>
        <v>10.99</v>
      </c>
      <c r="U41" s="4">
        <v>4.67</v>
      </c>
      <c r="V41">
        <f t="shared" si="1"/>
        <v>15.66</v>
      </c>
    </row>
    <row r="42" spans="1:22" x14ac:dyDescent="0.2">
      <c r="A42" s="11">
        <v>40336</v>
      </c>
      <c r="B42">
        <v>6.33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4.33</v>
      </c>
      <c r="P42">
        <v>0</v>
      </c>
      <c r="Q42">
        <v>0</v>
      </c>
      <c r="R42">
        <v>0</v>
      </c>
      <c r="S42">
        <v>0</v>
      </c>
      <c r="T42" s="3">
        <f t="shared" si="0"/>
        <v>10.99</v>
      </c>
      <c r="U42" s="4">
        <v>4.67</v>
      </c>
      <c r="V42">
        <f>SUM(T42:U42)</f>
        <v>15.66</v>
      </c>
    </row>
    <row r="43" spans="1:22" x14ac:dyDescent="0.2">
      <c r="A43" s="11">
        <v>40337</v>
      </c>
      <c r="B43">
        <v>22</v>
      </c>
      <c r="C43">
        <v>1</v>
      </c>
      <c r="D43">
        <v>0</v>
      </c>
      <c r="E43">
        <v>1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1</v>
      </c>
      <c r="M43" s="4">
        <v>0</v>
      </c>
      <c r="N43" s="1">
        <v>0</v>
      </c>
      <c r="O43" s="4">
        <v>53</v>
      </c>
      <c r="P43" s="4">
        <v>0</v>
      </c>
      <c r="Q43" s="1">
        <v>0</v>
      </c>
      <c r="R43" s="4">
        <v>0</v>
      </c>
      <c r="S43" s="1">
        <v>0</v>
      </c>
      <c r="T43" s="3">
        <f t="shared" si="0"/>
        <v>78</v>
      </c>
      <c r="U43" s="4">
        <v>7</v>
      </c>
      <c r="V43">
        <f>SUM(T43:U43)</f>
        <v>85</v>
      </c>
    </row>
    <row r="44" spans="1:22" x14ac:dyDescent="0.2">
      <c r="A44" s="11">
        <v>40338</v>
      </c>
      <c r="B44">
        <v>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0</v>
      </c>
      <c r="O44">
        <v>11</v>
      </c>
      <c r="P44">
        <v>0</v>
      </c>
      <c r="Q44">
        <v>0</v>
      </c>
      <c r="R44">
        <v>0</v>
      </c>
      <c r="S44">
        <v>0</v>
      </c>
      <c r="T44" s="3">
        <f t="shared" si="0"/>
        <v>16</v>
      </c>
      <c r="U44" s="4">
        <v>1</v>
      </c>
      <c r="V44">
        <f t="shared" si="1"/>
        <v>17</v>
      </c>
    </row>
    <row r="45" spans="1:22" x14ac:dyDescent="0.2">
      <c r="A45" s="11">
        <v>40339</v>
      </c>
      <c r="B45">
        <v>2</v>
      </c>
      <c r="C45">
        <v>0</v>
      </c>
      <c r="D45">
        <v>0</v>
      </c>
      <c r="E45">
        <v>0</v>
      </c>
      <c r="F45">
        <v>1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7</v>
      </c>
      <c r="P45" s="4">
        <v>0</v>
      </c>
      <c r="Q45" s="1">
        <v>0</v>
      </c>
      <c r="R45" s="4">
        <v>0</v>
      </c>
      <c r="S45" s="1">
        <v>0</v>
      </c>
      <c r="T45" s="3">
        <f t="shared" si="0"/>
        <v>10</v>
      </c>
      <c r="U45" s="4">
        <v>1</v>
      </c>
      <c r="V45">
        <f t="shared" si="1"/>
        <v>11</v>
      </c>
    </row>
    <row r="46" spans="1:22" x14ac:dyDescent="0.2">
      <c r="A46" s="11">
        <v>40340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 s="3">
        <f t="shared" si="0"/>
        <v>3</v>
      </c>
      <c r="U46" s="4">
        <v>2</v>
      </c>
      <c r="V46">
        <f t="shared" si="1"/>
        <v>5</v>
      </c>
    </row>
    <row r="47" spans="1:22" x14ac:dyDescent="0.2">
      <c r="A47" s="11">
        <v>40341</v>
      </c>
      <c r="B47">
        <v>26.33</v>
      </c>
      <c r="C47">
        <v>0.33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0.66</v>
      </c>
      <c r="M47">
        <v>0</v>
      </c>
      <c r="N47">
        <v>0</v>
      </c>
      <c r="O47">
        <v>2</v>
      </c>
      <c r="P47">
        <v>0</v>
      </c>
      <c r="Q47">
        <v>0</v>
      </c>
      <c r="R47">
        <v>0</v>
      </c>
      <c r="S47">
        <v>0</v>
      </c>
      <c r="T47" s="3">
        <f t="shared" si="0"/>
        <v>29.319999999999997</v>
      </c>
      <c r="U47" s="4">
        <v>4.66</v>
      </c>
      <c r="V47">
        <f t="shared" si="1"/>
        <v>33.979999999999997</v>
      </c>
    </row>
    <row r="48" spans="1:22" x14ac:dyDescent="0.2">
      <c r="A48" s="11">
        <v>40342</v>
      </c>
      <c r="B48">
        <v>26.33</v>
      </c>
      <c r="C48">
        <v>0.33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0.66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s="3">
        <f t="shared" si="0"/>
        <v>29.319999999999997</v>
      </c>
      <c r="U48" s="4">
        <v>4.66</v>
      </c>
      <c r="V48">
        <f t="shared" si="1"/>
        <v>33.979999999999997</v>
      </c>
    </row>
    <row r="49" spans="1:22" x14ac:dyDescent="0.2">
      <c r="A49" s="11">
        <v>40343</v>
      </c>
      <c r="B49">
        <v>26.33</v>
      </c>
      <c r="C49">
        <v>0.33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0.66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 s="3">
        <f t="shared" si="0"/>
        <v>29.319999999999997</v>
      </c>
      <c r="U49" s="4">
        <v>4.66</v>
      </c>
      <c r="V49">
        <f t="shared" si="1"/>
        <v>33.979999999999997</v>
      </c>
    </row>
    <row r="50" spans="1:22" x14ac:dyDescent="0.2">
      <c r="A50" s="11">
        <v>40344</v>
      </c>
      <c r="B50">
        <v>148</v>
      </c>
      <c r="C50">
        <v>1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1</v>
      </c>
      <c r="M50" s="4">
        <v>0</v>
      </c>
      <c r="N50" s="1">
        <v>0</v>
      </c>
      <c r="O50" s="4">
        <v>5</v>
      </c>
      <c r="P50" s="4">
        <v>0</v>
      </c>
      <c r="Q50" s="1">
        <v>0</v>
      </c>
      <c r="R50" s="4">
        <v>0</v>
      </c>
      <c r="S50" s="1">
        <v>0</v>
      </c>
      <c r="T50" s="3">
        <f t="shared" si="0"/>
        <v>155</v>
      </c>
      <c r="U50" s="4">
        <v>20</v>
      </c>
      <c r="V50">
        <f t="shared" si="1"/>
        <v>175</v>
      </c>
    </row>
    <row r="51" spans="1:22" x14ac:dyDescent="0.2">
      <c r="A51" s="11">
        <v>40345</v>
      </c>
      <c r="B51">
        <v>27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">
        <f t="shared" si="0"/>
        <v>27</v>
      </c>
      <c r="U51" s="4">
        <v>10</v>
      </c>
      <c r="V51">
        <f t="shared" si="1"/>
        <v>37</v>
      </c>
    </row>
    <row r="52" spans="1:22" x14ac:dyDescent="0.2">
      <c r="A52" s="11">
        <v>40346</v>
      </c>
      <c r="B52" t="s">
        <v>32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>
        <f t="shared" si="1"/>
        <v>0</v>
      </c>
    </row>
    <row r="53" spans="1:22" x14ac:dyDescent="0.2">
      <c r="A53" s="11">
        <v>40347</v>
      </c>
      <c r="B53">
        <v>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</v>
      </c>
      <c r="P53">
        <v>0</v>
      </c>
      <c r="Q53">
        <v>0</v>
      </c>
      <c r="R53">
        <v>0</v>
      </c>
      <c r="S53">
        <v>0</v>
      </c>
      <c r="T53" s="3">
        <f t="shared" si="0"/>
        <v>19</v>
      </c>
      <c r="U53" s="4">
        <v>5</v>
      </c>
      <c r="V53">
        <f t="shared" si="1"/>
        <v>24</v>
      </c>
    </row>
    <row r="54" spans="1:22" x14ac:dyDescent="0.2">
      <c r="A54" s="11">
        <v>40348</v>
      </c>
      <c r="B54">
        <v>62</v>
      </c>
      <c r="C54">
        <v>0</v>
      </c>
      <c r="D54">
        <v>0</v>
      </c>
      <c r="E54">
        <v>0</v>
      </c>
      <c r="F54">
        <v>0.33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2.33</v>
      </c>
      <c r="P54">
        <v>0</v>
      </c>
      <c r="Q54">
        <v>0</v>
      </c>
      <c r="R54">
        <v>1</v>
      </c>
      <c r="S54">
        <v>0</v>
      </c>
      <c r="T54" s="3">
        <f t="shared" si="0"/>
        <v>65.66</v>
      </c>
      <c r="U54" s="4">
        <v>6.33</v>
      </c>
      <c r="V54">
        <f t="shared" si="1"/>
        <v>71.989999999999995</v>
      </c>
    </row>
    <row r="55" spans="1:22" x14ac:dyDescent="0.2">
      <c r="A55" s="11">
        <v>40349</v>
      </c>
      <c r="B55">
        <v>62</v>
      </c>
      <c r="C55">
        <v>0</v>
      </c>
      <c r="D55">
        <v>0</v>
      </c>
      <c r="E55">
        <v>0</v>
      </c>
      <c r="F55">
        <v>0.33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2.33</v>
      </c>
      <c r="P55">
        <v>0</v>
      </c>
      <c r="Q55">
        <v>0</v>
      </c>
      <c r="R55">
        <v>1</v>
      </c>
      <c r="S55">
        <v>0</v>
      </c>
      <c r="T55" s="3">
        <f t="shared" si="0"/>
        <v>65.66</v>
      </c>
      <c r="U55" s="4">
        <v>6.33</v>
      </c>
      <c r="V55">
        <f t="shared" si="1"/>
        <v>71.989999999999995</v>
      </c>
    </row>
    <row r="56" spans="1:22" x14ac:dyDescent="0.2">
      <c r="A56" s="11">
        <v>40350</v>
      </c>
      <c r="B56">
        <v>62</v>
      </c>
      <c r="C56">
        <v>0</v>
      </c>
      <c r="D56">
        <v>0</v>
      </c>
      <c r="E56">
        <v>0</v>
      </c>
      <c r="F56">
        <v>0.33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2.33</v>
      </c>
      <c r="P56">
        <v>0</v>
      </c>
      <c r="Q56">
        <v>0</v>
      </c>
      <c r="R56">
        <v>1</v>
      </c>
      <c r="S56">
        <v>0</v>
      </c>
      <c r="T56" s="3">
        <f t="shared" si="0"/>
        <v>65.66</v>
      </c>
      <c r="U56" s="4">
        <v>6.33</v>
      </c>
      <c r="V56">
        <f t="shared" si="1"/>
        <v>71.989999999999995</v>
      </c>
    </row>
    <row r="57" spans="1:22" x14ac:dyDescent="0.2">
      <c r="A57" s="11">
        <v>40351</v>
      </c>
      <c r="B57">
        <v>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3">
        <f t="shared" si="0"/>
        <v>66</v>
      </c>
      <c r="U57" s="4">
        <v>8</v>
      </c>
      <c r="V57">
        <f t="shared" si="1"/>
        <v>74</v>
      </c>
    </row>
    <row r="58" spans="1:22" x14ac:dyDescent="0.2">
      <c r="A58" s="11">
        <v>40352</v>
      </c>
      <c r="B58">
        <v>123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4</v>
      </c>
      <c r="P58">
        <v>0</v>
      </c>
      <c r="Q58">
        <v>0</v>
      </c>
      <c r="R58">
        <v>0</v>
      </c>
      <c r="S58">
        <v>0</v>
      </c>
      <c r="T58" s="3">
        <f t="shared" si="0"/>
        <v>130</v>
      </c>
      <c r="U58" s="4">
        <v>6</v>
      </c>
      <c r="V58">
        <f t="shared" si="1"/>
        <v>136</v>
      </c>
    </row>
    <row r="59" spans="1:22" x14ac:dyDescent="0.2">
      <c r="A59" s="11">
        <v>40353</v>
      </c>
      <c r="B59">
        <v>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3">
        <f t="shared" si="0"/>
        <v>64</v>
      </c>
      <c r="U59" s="4">
        <v>5</v>
      </c>
      <c r="V59">
        <f t="shared" si="1"/>
        <v>69</v>
      </c>
    </row>
    <row r="60" spans="1:22" x14ac:dyDescent="0.2">
      <c r="A60" s="11">
        <v>40354</v>
      </c>
      <c r="B60">
        <v>63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5</v>
      </c>
      <c r="P60">
        <v>0</v>
      </c>
      <c r="Q60">
        <v>0</v>
      </c>
      <c r="R60">
        <v>0</v>
      </c>
      <c r="S60">
        <v>0</v>
      </c>
      <c r="T60" s="3">
        <f t="shared" si="0"/>
        <v>69</v>
      </c>
      <c r="U60" s="4">
        <v>15</v>
      </c>
      <c r="V60">
        <f t="shared" si="1"/>
        <v>84</v>
      </c>
    </row>
    <row r="61" spans="1:22" x14ac:dyDescent="0.2">
      <c r="A61" s="11">
        <v>40355</v>
      </c>
      <c r="B61">
        <v>50</v>
      </c>
      <c r="C61">
        <v>0</v>
      </c>
      <c r="D61">
        <v>0</v>
      </c>
      <c r="E61">
        <v>0</v>
      </c>
      <c r="F61">
        <v>0.33</v>
      </c>
      <c r="G61">
        <v>0</v>
      </c>
      <c r="H61">
        <v>0</v>
      </c>
      <c r="I61">
        <v>0</v>
      </c>
      <c r="J61">
        <v>0.33</v>
      </c>
      <c r="K61">
        <v>1</v>
      </c>
      <c r="L61">
        <v>0</v>
      </c>
      <c r="M61">
        <v>0</v>
      </c>
      <c r="N61">
        <v>0</v>
      </c>
      <c r="O61">
        <v>0.33</v>
      </c>
      <c r="P61">
        <v>0</v>
      </c>
      <c r="Q61">
        <v>0</v>
      </c>
      <c r="R61">
        <v>0</v>
      </c>
      <c r="S61">
        <v>0</v>
      </c>
      <c r="T61" s="3">
        <f t="shared" si="0"/>
        <v>51.989999999999995</v>
      </c>
      <c r="U61" s="4">
        <v>4.33</v>
      </c>
      <c r="V61">
        <f t="shared" si="1"/>
        <v>56.319999999999993</v>
      </c>
    </row>
    <row r="62" spans="1:22" x14ac:dyDescent="0.2">
      <c r="A62" s="11">
        <v>40356</v>
      </c>
      <c r="B62">
        <v>50</v>
      </c>
      <c r="C62">
        <v>0</v>
      </c>
      <c r="D62">
        <v>0</v>
      </c>
      <c r="E62">
        <v>0</v>
      </c>
      <c r="F62">
        <v>0.33</v>
      </c>
      <c r="G62">
        <v>0</v>
      </c>
      <c r="H62">
        <v>0</v>
      </c>
      <c r="I62">
        <v>0</v>
      </c>
      <c r="J62">
        <v>0.33</v>
      </c>
      <c r="K62">
        <v>1</v>
      </c>
      <c r="L62">
        <v>0</v>
      </c>
      <c r="M62">
        <v>0</v>
      </c>
      <c r="N62">
        <v>0</v>
      </c>
      <c r="O62">
        <v>0.33</v>
      </c>
      <c r="P62">
        <v>0</v>
      </c>
      <c r="Q62">
        <v>0</v>
      </c>
      <c r="R62">
        <v>0</v>
      </c>
      <c r="S62">
        <v>0</v>
      </c>
      <c r="T62" s="3">
        <f t="shared" si="0"/>
        <v>51.989999999999995</v>
      </c>
      <c r="U62" s="4">
        <v>4.33</v>
      </c>
      <c r="V62">
        <f t="shared" si="1"/>
        <v>56.319999999999993</v>
      </c>
    </row>
    <row r="63" spans="1:22" x14ac:dyDescent="0.2">
      <c r="A63" s="11">
        <v>40357</v>
      </c>
      <c r="B63">
        <v>50</v>
      </c>
      <c r="C63">
        <v>0</v>
      </c>
      <c r="D63">
        <v>0</v>
      </c>
      <c r="E63">
        <v>0</v>
      </c>
      <c r="F63">
        <v>0.33</v>
      </c>
      <c r="G63">
        <v>0</v>
      </c>
      <c r="H63">
        <v>0</v>
      </c>
      <c r="I63">
        <v>0</v>
      </c>
      <c r="J63">
        <v>0.33</v>
      </c>
      <c r="K63">
        <v>1</v>
      </c>
      <c r="L63">
        <v>0</v>
      </c>
      <c r="M63">
        <v>0</v>
      </c>
      <c r="N63">
        <v>0</v>
      </c>
      <c r="O63">
        <v>0.33</v>
      </c>
      <c r="P63">
        <v>0</v>
      </c>
      <c r="Q63">
        <v>0</v>
      </c>
      <c r="R63">
        <v>0</v>
      </c>
      <c r="S63">
        <v>0</v>
      </c>
      <c r="T63" s="3">
        <f t="shared" si="0"/>
        <v>51.989999999999995</v>
      </c>
      <c r="U63" s="4">
        <v>4.33</v>
      </c>
      <c r="V63">
        <f t="shared" si="1"/>
        <v>56.319999999999993</v>
      </c>
    </row>
    <row r="64" spans="1:22" x14ac:dyDescent="0.2">
      <c r="A64" s="11">
        <v>40358</v>
      </c>
      <c r="B64">
        <v>19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3">
        <f t="shared" si="0"/>
        <v>22</v>
      </c>
      <c r="U64" s="4">
        <v>7</v>
      </c>
      <c r="V64">
        <f t="shared" si="1"/>
        <v>29</v>
      </c>
    </row>
    <row r="65" spans="1:22" x14ac:dyDescent="0.2">
      <c r="A65" s="11">
        <v>40359</v>
      </c>
      <c r="B65">
        <v>11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0</v>
      </c>
      <c r="R65">
        <v>0</v>
      </c>
      <c r="S65">
        <v>0</v>
      </c>
      <c r="T65" s="3">
        <f t="shared" si="0"/>
        <v>14</v>
      </c>
      <c r="U65" s="4">
        <v>0</v>
      </c>
      <c r="V65">
        <f t="shared" si="1"/>
        <v>14</v>
      </c>
    </row>
    <row r="66" spans="1:22" x14ac:dyDescent="0.2">
      <c r="A66" s="11">
        <v>40360</v>
      </c>
      <c r="B66">
        <v>46</v>
      </c>
      <c r="C66">
        <v>6</v>
      </c>
      <c r="D66">
        <v>0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s="4">
        <v>3</v>
      </c>
      <c r="P66" s="4">
        <v>0</v>
      </c>
      <c r="Q66" s="1">
        <v>0</v>
      </c>
      <c r="R66" s="4">
        <v>2</v>
      </c>
      <c r="S66" s="1">
        <v>0</v>
      </c>
      <c r="T66" s="3">
        <f t="shared" si="0"/>
        <v>59</v>
      </c>
      <c r="U66" s="4">
        <v>18</v>
      </c>
      <c r="V66">
        <f t="shared" si="1"/>
        <v>77</v>
      </c>
    </row>
    <row r="67" spans="1:22" x14ac:dyDescent="0.2">
      <c r="A67" s="11">
        <v>40361</v>
      </c>
      <c r="B67">
        <v>45</v>
      </c>
      <c r="C67">
        <v>6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3</v>
      </c>
      <c r="N67">
        <v>0</v>
      </c>
      <c r="O67">
        <v>5</v>
      </c>
      <c r="P67">
        <v>0</v>
      </c>
      <c r="Q67">
        <v>0</v>
      </c>
      <c r="R67">
        <v>0</v>
      </c>
      <c r="S67">
        <v>0</v>
      </c>
      <c r="T67" s="3">
        <f t="shared" si="0"/>
        <v>62</v>
      </c>
      <c r="U67" s="4">
        <v>34</v>
      </c>
      <c r="V67">
        <f t="shared" si="1"/>
        <v>96</v>
      </c>
    </row>
    <row r="68" spans="1:22" x14ac:dyDescent="0.2">
      <c r="A68" s="11">
        <v>40362</v>
      </c>
      <c r="B68">
        <v>61.5</v>
      </c>
      <c r="C68">
        <v>3.75</v>
      </c>
      <c r="D68">
        <v>0</v>
      </c>
      <c r="E68">
        <v>2.5</v>
      </c>
      <c r="F68">
        <v>0</v>
      </c>
      <c r="G68">
        <v>0</v>
      </c>
      <c r="H68">
        <v>0</v>
      </c>
      <c r="I68">
        <v>1.75</v>
      </c>
      <c r="J68">
        <v>0</v>
      </c>
      <c r="K68">
        <v>0</v>
      </c>
      <c r="L68">
        <v>0</v>
      </c>
      <c r="M68">
        <v>0</v>
      </c>
      <c r="N68">
        <v>0</v>
      </c>
      <c r="O68">
        <v>3</v>
      </c>
      <c r="P68">
        <v>0</v>
      </c>
      <c r="Q68">
        <v>0</v>
      </c>
      <c r="R68">
        <v>0</v>
      </c>
      <c r="S68">
        <v>0</v>
      </c>
      <c r="T68" s="3">
        <f t="shared" si="0"/>
        <v>72.5</v>
      </c>
      <c r="U68" s="4">
        <v>12</v>
      </c>
      <c r="V68">
        <f t="shared" si="1"/>
        <v>84.5</v>
      </c>
    </row>
    <row r="69" spans="1:22" x14ac:dyDescent="0.2">
      <c r="A69" s="11">
        <v>40363</v>
      </c>
      <c r="B69">
        <v>61.5</v>
      </c>
      <c r="C69">
        <v>3.75</v>
      </c>
      <c r="D69">
        <v>0</v>
      </c>
      <c r="E69">
        <v>2.5</v>
      </c>
      <c r="F69">
        <v>0</v>
      </c>
      <c r="G69">
        <v>0</v>
      </c>
      <c r="H69">
        <v>0</v>
      </c>
      <c r="I69">
        <v>1.75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0</v>
      </c>
      <c r="Q69">
        <v>0</v>
      </c>
      <c r="R69">
        <v>0</v>
      </c>
      <c r="S69">
        <v>0</v>
      </c>
      <c r="T69" s="3">
        <f t="shared" si="0"/>
        <v>72.5</v>
      </c>
      <c r="U69" s="4">
        <v>12</v>
      </c>
      <c r="V69">
        <f t="shared" si="1"/>
        <v>84.5</v>
      </c>
    </row>
    <row r="70" spans="1:22" x14ac:dyDescent="0.2">
      <c r="A70" s="11">
        <v>40364</v>
      </c>
      <c r="B70">
        <v>61.5</v>
      </c>
      <c r="C70">
        <v>3.75</v>
      </c>
      <c r="D70">
        <v>0</v>
      </c>
      <c r="E70">
        <v>2.5</v>
      </c>
      <c r="F70">
        <v>0</v>
      </c>
      <c r="G70">
        <v>0</v>
      </c>
      <c r="H70">
        <v>0</v>
      </c>
      <c r="I70">
        <v>1.75</v>
      </c>
      <c r="J70">
        <v>0</v>
      </c>
      <c r="K70">
        <v>0</v>
      </c>
      <c r="L70">
        <v>0</v>
      </c>
      <c r="M70">
        <v>0</v>
      </c>
      <c r="N70">
        <v>0</v>
      </c>
      <c r="O70">
        <v>3</v>
      </c>
      <c r="P70">
        <v>0</v>
      </c>
      <c r="Q70">
        <v>0</v>
      </c>
      <c r="R70">
        <v>0</v>
      </c>
      <c r="S70">
        <v>0</v>
      </c>
      <c r="T70" s="3">
        <f t="shared" si="0"/>
        <v>72.5</v>
      </c>
      <c r="U70" s="4">
        <v>12</v>
      </c>
      <c r="V70">
        <f t="shared" si="1"/>
        <v>84.5</v>
      </c>
    </row>
    <row r="71" spans="1:22" x14ac:dyDescent="0.2">
      <c r="A71" s="11">
        <v>40365</v>
      </c>
      <c r="B71">
        <v>61.5</v>
      </c>
      <c r="C71">
        <v>3.75</v>
      </c>
      <c r="D71">
        <v>0</v>
      </c>
      <c r="E71">
        <v>2.5</v>
      </c>
      <c r="F71">
        <v>0</v>
      </c>
      <c r="G71">
        <v>0</v>
      </c>
      <c r="H71">
        <v>0</v>
      </c>
      <c r="I71">
        <v>1.75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0</v>
      </c>
      <c r="Q71">
        <v>0</v>
      </c>
      <c r="R71">
        <v>0</v>
      </c>
      <c r="S71">
        <v>0</v>
      </c>
      <c r="T71" s="3">
        <f t="shared" si="0"/>
        <v>72.5</v>
      </c>
      <c r="U71" s="4">
        <v>12</v>
      </c>
      <c r="V71">
        <f t="shared" si="1"/>
        <v>84.5</v>
      </c>
    </row>
    <row r="72" spans="1:22" x14ac:dyDescent="0.2">
      <c r="A72" s="11">
        <v>40366</v>
      </c>
      <c r="B72">
        <v>56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</v>
      </c>
      <c r="J72">
        <v>0</v>
      </c>
      <c r="K72">
        <v>0</v>
      </c>
      <c r="L72">
        <v>0</v>
      </c>
      <c r="M72">
        <v>0</v>
      </c>
      <c r="N72">
        <v>0</v>
      </c>
      <c r="O72">
        <v>8</v>
      </c>
      <c r="P72">
        <v>0</v>
      </c>
      <c r="Q72">
        <v>0</v>
      </c>
      <c r="R72">
        <v>0</v>
      </c>
      <c r="S72">
        <v>0</v>
      </c>
      <c r="T72" s="3">
        <f t="shared" si="0"/>
        <v>67</v>
      </c>
      <c r="U72" s="4">
        <v>5</v>
      </c>
      <c r="V72">
        <f t="shared" si="1"/>
        <v>72</v>
      </c>
    </row>
    <row r="73" spans="1:22" x14ac:dyDescent="0.2">
      <c r="A73" s="11">
        <v>40367</v>
      </c>
      <c r="B73">
        <v>36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3">
        <f t="shared" si="0"/>
        <v>39</v>
      </c>
      <c r="U73" s="4">
        <v>2</v>
      </c>
      <c r="V73">
        <f t="shared" si="1"/>
        <v>41</v>
      </c>
    </row>
    <row r="74" spans="1:22" x14ac:dyDescent="0.2">
      <c r="A74" s="11">
        <v>40368</v>
      </c>
      <c r="B74">
        <v>28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 s="3">
        <f t="shared" ref="T74:T137" si="2">SUM(B74:S74)</f>
        <v>30</v>
      </c>
      <c r="U74" s="4">
        <v>12</v>
      </c>
      <c r="V74">
        <f t="shared" ref="V74:V132" si="3">SUM(T74:U74)</f>
        <v>42</v>
      </c>
    </row>
    <row r="75" spans="1:22" x14ac:dyDescent="0.2">
      <c r="A75" s="11">
        <v>40369</v>
      </c>
      <c r="B75">
        <v>30</v>
      </c>
      <c r="C75">
        <v>0.33</v>
      </c>
      <c r="D75">
        <v>0</v>
      </c>
      <c r="E75">
        <v>0.33</v>
      </c>
      <c r="F75">
        <v>0</v>
      </c>
      <c r="G75">
        <v>0</v>
      </c>
      <c r="H75">
        <v>0</v>
      </c>
      <c r="I75">
        <v>1.33</v>
      </c>
      <c r="J75">
        <v>0</v>
      </c>
      <c r="K75">
        <v>0</v>
      </c>
      <c r="L75">
        <v>0</v>
      </c>
      <c r="M75">
        <v>0</v>
      </c>
      <c r="N75">
        <v>0</v>
      </c>
      <c r="O75">
        <v>2.33</v>
      </c>
      <c r="P75">
        <v>0</v>
      </c>
      <c r="Q75">
        <v>0</v>
      </c>
      <c r="R75">
        <v>0</v>
      </c>
      <c r="S75">
        <v>0</v>
      </c>
      <c r="T75" s="3">
        <f t="shared" si="2"/>
        <v>34.319999999999993</v>
      </c>
      <c r="U75" s="4">
        <v>9</v>
      </c>
      <c r="V75">
        <f t="shared" si="3"/>
        <v>43.319999999999993</v>
      </c>
    </row>
    <row r="76" spans="1:22" x14ac:dyDescent="0.2">
      <c r="A76" s="11">
        <v>40370</v>
      </c>
      <c r="B76">
        <v>30</v>
      </c>
      <c r="C76">
        <v>0.33</v>
      </c>
      <c r="D76">
        <v>0</v>
      </c>
      <c r="E76">
        <v>0.33</v>
      </c>
      <c r="F76">
        <v>0</v>
      </c>
      <c r="G76">
        <v>0</v>
      </c>
      <c r="H76">
        <v>0</v>
      </c>
      <c r="I76">
        <v>1.33</v>
      </c>
      <c r="J76">
        <v>0</v>
      </c>
      <c r="K76">
        <v>0</v>
      </c>
      <c r="L76">
        <v>0</v>
      </c>
      <c r="M76">
        <v>0</v>
      </c>
      <c r="N76">
        <v>0</v>
      </c>
      <c r="O76">
        <v>2.33</v>
      </c>
      <c r="P76">
        <v>0</v>
      </c>
      <c r="Q76">
        <v>0</v>
      </c>
      <c r="R76">
        <v>0</v>
      </c>
      <c r="S76">
        <v>0</v>
      </c>
      <c r="T76" s="3">
        <f t="shared" si="2"/>
        <v>34.319999999999993</v>
      </c>
      <c r="U76" s="4">
        <v>9</v>
      </c>
      <c r="V76">
        <f t="shared" si="3"/>
        <v>43.319999999999993</v>
      </c>
    </row>
    <row r="77" spans="1:22" x14ac:dyDescent="0.2">
      <c r="A77" s="11">
        <v>40371</v>
      </c>
      <c r="B77">
        <v>30</v>
      </c>
      <c r="C77">
        <v>0.33</v>
      </c>
      <c r="D77">
        <v>0</v>
      </c>
      <c r="E77">
        <v>0.33</v>
      </c>
      <c r="F77">
        <v>0</v>
      </c>
      <c r="G77">
        <v>0</v>
      </c>
      <c r="H77">
        <v>0</v>
      </c>
      <c r="I77">
        <v>1.33</v>
      </c>
      <c r="J77">
        <v>0</v>
      </c>
      <c r="K77">
        <v>0</v>
      </c>
      <c r="L77">
        <v>0</v>
      </c>
      <c r="M77">
        <v>0</v>
      </c>
      <c r="N77">
        <v>0</v>
      </c>
      <c r="O77">
        <v>2.33</v>
      </c>
      <c r="P77">
        <v>0</v>
      </c>
      <c r="Q77">
        <v>0</v>
      </c>
      <c r="R77">
        <v>0</v>
      </c>
      <c r="S77">
        <v>0</v>
      </c>
      <c r="T77" s="3">
        <f t="shared" si="2"/>
        <v>34.319999999999993</v>
      </c>
      <c r="U77" s="4">
        <v>9</v>
      </c>
      <c r="V77">
        <f>SUM(T77:U77)</f>
        <v>43.319999999999993</v>
      </c>
    </row>
    <row r="78" spans="1:22" x14ac:dyDescent="0.2">
      <c r="A78" s="11">
        <v>40372</v>
      </c>
      <c r="B78">
        <v>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</v>
      </c>
      <c r="J78">
        <v>0</v>
      </c>
      <c r="K78">
        <v>0</v>
      </c>
      <c r="L78">
        <v>1</v>
      </c>
      <c r="M78">
        <v>0</v>
      </c>
      <c r="N78">
        <v>0</v>
      </c>
      <c r="O78">
        <v>12</v>
      </c>
      <c r="P78">
        <v>0</v>
      </c>
      <c r="Q78">
        <v>0</v>
      </c>
      <c r="R78">
        <v>0</v>
      </c>
      <c r="S78">
        <v>0</v>
      </c>
      <c r="T78" s="3">
        <f t="shared" si="2"/>
        <v>34</v>
      </c>
      <c r="U78" s="4">
        <v>6</v>
      </c>
      <c r="V78">
        <f>SUM(T78:U78)</f>
        <v>40</v>
      </c>
    </row>
    <row r="79" spans="1:22" x14ac:dyDescent="0.2">
      <c r="A79" s="11">
        <v>40373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3">
        <f t="shared" si="2"/>
        <v>13</v>
      </c>
      <c r="U79" s="4">
        <v>4</v>
      </c>
      <c r="V79">
        <f t="shared" si="3"/>
        <v>17</v>
      </c>
    </row>
    <row r="80" spans="1:22" x14ac:dyDescent="0.2">
      <c r="A80" s="11">
        <v>40374</v>
      </c>
      <c r="B80">
        <v>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6</v>
      </c>
      <c r="J80">
        <v>0</v>
      </c>
      <c r="K80">
        <v>0</v>
      </c>
      <c r="L80">
        <v>0</v>
      </c>
      <c r="M80">
        <v>0</v>
      </c>
      <c r="N80">
        <v>0</v>
      </c>
      <c r="O80">
        <v>3</v>
      </c>
      <c r="P80">
        <v>0</v>
      </c>
      <c r="Q80">
        <v>0</v>
      </c>
      <c r="R80">
        <v>0</v>
      </c>
      <c r="S80">
        <v>0</v>
      </c>
      <c r="T80" s="3">
        <f t="shared" si="2"/>
        <v>21</v>
      </c>
      <c r="U80" s="4">
        <v>1</v>
      </c>
      <c r="V80">
        <f t="shared" si="3"/>
        <v>22</v>
      </c>
    </row>
    <row r="81" spans="1:22" x14ac:dyDescent="0.2">
      <c r="A81" s="11">
        <v>40375</v>
      </c>
      <c r="B81">
        <v>30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1</v>
      </c>
      <c r="M81">
        <v>0</v>
      </c>
      <c r="N81">
        <v>0</v>
      </c>
      <c r="O81">
        <v>4</v>
      </c>
      <c r="P81">
        <v>0</v>
      </c>
      <c r="Q81">
        <v>0</v>
      </c>
      <c r="R81">
        <v>0</v>
      </c>
      <c r="S81">
        <v>1</v>
      </c>
      <c r="T81" s="3">
        <f t="shared" si="2"/>
        <v>39</v>
      </c>
      <c r="U81" s="4">
        <v>9</v>
      </c>
      <c r="V81">
        <f t="shared" si="3"/>
        <v>48</v>
      </c>
    </row>
    <row r="82" spans="1:22" x14ac:dyDescent="0.2">
      <c r="A82" s="11">
        <v>40376</v>
      </c>
      <c r="B82">
        <v>41.66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1.66</v>
      </c>
      <c r="J82">
        <v>0.33</v>
      </c>
      <c r="K82">
        <v>0</v>
      </c>
      <c r="L82">
        <v>0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 s="3">
        <f t="shared" si="2"/>
        <v>45.649999999999991</v>
      </c>
      <c r="U82" s="4">
        <v>5</v>
      </c>
      <c r="V82">
        <f t="shared" si="3"/>
        <v>50.649999999999991</v>
      </c>
    </row>
    <row r="83" spans="1:22" x14ac:dyDescent="0.2">
      <c r="A83" s="11">
        <v>40377</v>
      </c>
      <c r="B83">
        <v>41.66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1.66</v>
      </c>
      <c r="J83">
        <v>0.33</v>
      </c>
      <c r="K83">
        <v>0</v>
      </c>
      <c r="L83">
        <v>0</v>
      </c>
      <c r="M83">
        <v>0</v>
      </c>
      <c r="N83">
        <v>0</v>
      </c>
      <c r="O83">
        <v>2</v>
      </c>
      <c r="P83">
        <v>0</v>
      </c>
      <c r="Q83">
        <v>0</v>
      </c>
      <c r="R83">
        <v>0</v>
      </c>
      <c r="S83">
        <v>0</v>
      </c>
      <c r="T83" s="3">
        <f t="shared" si="2"/>
        <v>45.649999999999991</v>
      </c>
      <c r="U83" s="4">
        <v>5</v>
      </c>
      <c r="V83">
        <f t="shared" si="3"/>
        <v>50.649999999999991</v>
      </c>
    </row>
    <row r="84" spans="1:22" x14ac:dyDescent="0.2">
      <c r="A84" s="11">
        <v>40378</v>
      </c>
      <c r="B84">
        <v>41.66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1.66</v>
      </c>
      <c r="J84">
        <v>0.33</v>
      </c>
      <c r="K84">
        <v>0</v>
      </c>
      <c r="L84">
        <v>0</v>
      </c>
      <c r="M84">
        <v>0</v>
      </c>
      <c r="N84">
        <v>0</v>
      </c>
      <c r="O84">
        <v>2</v>
      </c>
      <c r="P84">
        <v>0</v>
      </c>
      <c r="Q84">
        <v>0</v>
      </c>
      <c r="R84">
        <v>0</v>
      </c>
      <c r="S84">
        <v>0</v>
      </c>
      <c r="T84" s="3">
        <f t="shared" si="2"/>
        <v>45.649999999999991</v>
      </c>
      <c r="U84" s="4">
        <v>5</v>
      </c>
      <c r="V84">
        <f>SUM(T84:U84)</f>
        <v>50.649999999999991</v>
      </c>
    </row>
    <row r="85" spans="1:22" x14ac:dyDescent="0.2">
      <c r="A85" s="11">
        <v>40379</v>
      </c>
      <c r="B85">
        <v>52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3">
        <f t="shared" si="2"/>
        <v>55</v>
      </c>
      <c r="U85" s="4">
        <v>1</v>
      </c>
      <c r="V85">
        <f>SUM(T85:U85)</f>
        <v>56</v>
      </c>
    </row>
    <row r="86" spans="1:22" x14ac:dyDescent="0.2">
      <c r="A86" s="11">
        <v>40380</v>
      </c>
      <c r="B86">
        <v>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3">
        <f t="shared" si="2"/>
        <v>45</v>
      </c>
      <c r="U86" s="4">
        <v>4</v>
      </c>
      <c r="V86">
        <f t="shared" si="3"/>
        <v>49</v>
      </c>
    </row>
    <row r="87" spans="1:22" x14ac:dyDescent="0.2">
      <c r="A87" s="11">
        <v>40381</v>
      </c>
      <c r="B87">
        <v>37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</v>
      </c>
      <c r="P87">
        <v>0</v>
      </c>
      <c r="Q87">
        <v>0</v>
      </c>
      <c r="R87">
        <v>0</v>
      </c>
      <c r="S87">
        <v>0</v>
      </c>
      <c r="T87" s="3">
        <f t="shared" si="2"/>
        <v>41</v>
      </c>
      <c r="U87" s="4">
        <v>9</v>
      </c>
      <c r="V87">
        <f t="shared" si="3"/>
        <v>50</v>
      </c>
    </row>
    <row r="88" spans="1:22" x14ac:dyDescent="0.2">
      <c r="A88" s="11">
        <v>40382</v>
      </c>
      <c r="B88">
        <v>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0</v>
      </c>
      <c r="Q88">
        <v>0</v>
      </c>
      <c r="R88">
        <v>0</v>
      </c>
      <c r="S88">
        <v>0</v>
      </c>
      <c r="T88" s="3">
        <f t="shared" si="2"/>
        <v>23</v>
      </c>
      <c r="U88" s="4">
        <v>4</v>
      </c>
      <c r="V88">
        <f t="shared" si="3"/>
        <v>27</v>
      </c>
    </row>
    <row r="89" spans="1:22" x14ac:dyDescent="0.2">
      <c r="A89" s="11">
        <v>40383</v>
      </c>
      <c r="B89">
        <v>12.6</v>
      </c>
      <c r="C89">
        <v>0.66</v>
      </c>
      <c r="D89">
        <v>0</v>
      </c>
      <c r="E89">
        <v>0.33</v>
      </c>
      <c r="F89">
        <v>0</v>
      </c>
      <c r="G89">
        <v>0</v>
      </c>
      <c r="H89">
        <v>0</v>
      </c>
      <c r="I89">
        <v>1.33</v>
      </c>
      <c r="J89">
        <v>0</v>
      </c>
      <c r="K89">
        <v>0</v>
      </c>
      <c r="L89">
        <v>0.66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3">
        <f t="shared" si="2"/>
        <v>15.91</v>
      </c>
      <c r="U89" s="4">
        <v>6</v>
      </c>
      <c r="V89">
        <f t="shared" si="3"/>
        <v>21.91</v>
      </c>
    </row>
    <row r="90" spans="1:22" x14ac:dyDescent="0.2">
      <c r="A90" s="11">
        <v>40384</v>
      </c>
      <c r="B90">
        <v>12.6</v>
      </c>
      <c r="C90">
        <v>0.66</v>
      </c>
      <c r="D90">
        <v>0</v>
      </c>
      <c r="E90">
        <v>0.33</v>
      </c>
      <c r="F90">
        <v>0</v>
      </c>
      <c r="G90">
        <v>0</v>
      </c>
      <c r="H90">
        <v>0</v>
      </c>
      <c r="I90">
        <v>1.33</v>
      </c>
      <c r="J90">
        <v>0</v>
      </c>
      <c r="K90">
        <v>0</v>
      </c>
      <c r="L90">
        <v>0.66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3">
        <f t="shared" si="2"/>
        <v>15.91</v>
      </c>
      <c r="U90" s="4">
        <v>6</v>
      </c>
      <c r="V90">
        <f t="shared" si="3"/>
        <v>21.91</v>
      </c>
    </row>
    <row r="91" spans="1:22" x14ac:dyDescent="0.2">
      <c r="A91" s="11">
        <v>40385</v>
      </c>
      <c r="B91">
        <v>12.6</v>
      </c>
      <c r="C91">
        <v>0.66</v>
      </c>
      <c r="D91">
        <v>0</v>
      </c>
      <c r="E91">
        <v>0.33</v>
      </c>
      <c r="F91">
        <v>0</v>
      </c>
      <c r="G91">
        <v>0</v>
      </c>
      <c r="H91">
        <v>0</v>
      </c>
      <c r="I91">
        <v>1.33</v>
      </c>
      <c r="J91">
        <v>0</v>
      </c>
      <c r="K91">
        <v>0</v>
      </c>
      <c r="L91">
        <v>0.66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3">
        <f t="shared" si="2"/>
        <v>15.91</v>
      </c>
      <c r="U91" s="4">
        <v>6</v>
      </c>
      <c r="V91">
        <f>SUM(T91:U91)</f>
        <v>21.91</v>
      </c>
    </row>
    <row r="92" spans="1:22" x14ac:dyDescent="0.2">
      <c r="A92" s="11">
        <v>40386</v>
      </c>
      <c r="B92">
        <v>62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3">
        <f t="shared" si="2"/>
        <v>69</v>
      </c>
      <c r="U92" s="4">
        <v>12</v>
      </c>
      <c r="V92">
        <f>SUM(T92:U92)</f>
        <v>81</v>
      </c>
    </row>
    <row r="93" spans="1:22" x14ac:dyDescent="0.2">
      <c r="A93" s="11">
        <v>40387</v>
      </c>
      <c r="B93">
        <v>33</v>
      </c>
      <c r="C93">
        <v>3</v>
      </c>
      <c r="D93">
        <v>0</v>
      </c>
      <c r="E93">
        <v>2</v>
      </c>
      <c r="F93">
        <v>0</v>
      </c>
      <c r="G93">
        <v>0</v>
      </c>
      <c r="H93">
        <v>0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3">
        <f t="shared" si="2"/>
        <v>41</v>
      </c>
      <c r="U93" s="4">
        <v>17</v>
      </c>
      <c r="V93">
        <f t="shared" si="3"/>
        <v>58</v>
      </c>
    </row>
    <row r="94" spans="1:22" x14ac:dyDescent="0.2">
      <c r="A94" s="11">
        <v>40388</v>
      </c>
      <c r="B94">
        <v>37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3">
        <f t="shared" si="2"/>
        <v>40</v>
      </c>
      <c r="U94" s="4">
        <v>8</v>
      </c>
      <c r="V94">
        <f t="shared" si="3"/>
        <v>48</v>
      </c>
    </row>
    <row r="95" spans="1:22" x14ac:dyDescent="0.2">
      <c r="A95" s="11">
        <v>40389</v>
      </c>
      <c r="B95">
        <v>45</v>
      </c>
      <c r="C95">
        <v>6</v>
      </c>
      <c r="D95">
        <v>0</v>
      </c>
      <c r="E95">
        <v>0</v>
      </c>
      <c r="F95">
        <v>0</v>
      </c>
      <c r="G95">
        <v>0</v>
      </c>
      <c r="H95">
        <v>0</v>
      </c>
      <c r="I95">
        <v>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3">
        <f t="shared" si="2"/>
        <v>59</v>
      </c>
      <c r="U95" s="4">
        <v>27</v>
      </c>
      <c r="V95">
        <f t="shared" si="3"/>
        <v>86</v>
      </c>
    </row>
    <row r="96" spans="1:22" x14ac:dyDescent="0.2">
      <c r="A96" s="11">
        <v>40390</v>
      </c>
      <c r="B96">
        <v>43.3</v>
      </c>
      <c r="C96">
        <v>2.33</v>
      </c>
      <c r="D96">
        <v>0</v>
      </c>
      <c r="E96">
        <v>1</v>
      </c>
      <c r="F96">
        <v>0</v>
      </c>
      <c r="G96">
        <v>0</v>
      </c>
      <c r="H96">
        <v>0</v>
      </c>
      <c r="I96">
        <v>4.33</v>
      </c>
      <c r="J96">
        <v>0</v>
      </c>
      <c r="K96">
        <v>0</v>
      </c>
      <c r="L96">
        <v>0</v>
      </c>
      <c r="M96">
        <v>0</v>
      </c>
      <c r="N96">
        <v>0</v>
      </c>
      <c r="O96">
        <v>0.33</v>
      </c>
      <c r="P96">
        <v>0</v>
      </c>
      <c r="Q96">
        <v>0</v>
      </c>
      <c r="R96">
        <v>0</v>
      </c>
      <c r="S96">
        <v>0</v>
      </c>
      <c r="T96" s="3">
        <f t="shared" si="2"/>
        <v>51.289999999999992</v>
      </c>
      <c r="U96" s="4">
        <v>5.33</v>
      </c>
      <c r="V96">
        <f t="shared" si="3"/>
        <v>56.61999999999999</v>
      </c>
    </row>
    <row r="97" spans="1:22" x14ac:dyDescent="0.2">
      <c r="A97" s="11">
        <v>40391</v>
      </c>
      <c r="B97">
        <v>43.3</v>
      </c>
      <c r="C97">
        <v>2.33</v>
      </c>
      <c r="D97">
        <v>0</v>
      </c>
      <c r="E97">
        <v>1</v>
      </c>
      <c r="F97">
        <v>0</v>
      </c>
      <c r="G97">
        <v>0</v>
      </c>
      <c r="H97">
        <v>0</v>
      </c>
      <c r="I97">
        <v>4.33</v>
      </c>
      <c r="J97">
        <v>0</v>
      </c>
      <c r="K97">
        <v>0</v>
      </c>
      <c r="L97">
        <v>0</v>
      </c>
      <c r="M97">
        <v>0</v>
      </c>
      <c r="N97">
        <v>0</v>
      </c>
      <c r="O97">
        <v>0.33</v>
      </c>
      <c r="P97">
        <v>0</v>
      </c>
      <c r="Q97">
        <v>0</v>
      </c>
      <c r="R97">
        <v>0</v>
      </c>
      <c r="S97">
        <v>0</v>
      </c>
      <c r="T97" s="3">
        <f t="shared" si="2"/>
        <v>51.289999999999992</v>
      </c>
      <c r="U97" s="4">
        <v>5.33</v>
      </c>
      <c r="V97">
        <f t="shared" si="3"/>
        <v>56.61999999999999</v>
      </c>
    </row>
    <row r="98" spans="1:22" x14ac:dyDescent="0.2">
      <c r="A98" s="11">
        <v>40392</v>
      </c>
      <c r="B98">
        <v>43.3</v>
      </c>
      <c r="C98">
        <v>2.33</v>
      </c>
      <c r="D98">
        <v>0</v>
      </c>
      <c r="E98">
        <v>1</v>
      </c>
      <c r="F98">
        <v>0</v>
      </c>
      <c r="G98">
        <v>0</v>
      </c>
      <c r="H98">
        <v>0</v>
      </c>
      <c r="I98">
        <v>4.33</v>
      </c>
      <c r="J98">
        <v>0</v>
      </c>
      <c r="K98">
        <v>0</v>
      </c>
      <c r="L98">
        <v>0</v>
      </c>
      <c r="M98">
        <v>0</v>
      </c>
      <c r="N98">
        <v>0</v>
      </c>
      <c r="O98">
        <v>0.33</v>
      </c>
      <c r="P98">
        <v>0</v>
      </c>
      <c r="Q98">
        <v>0</v>
      </c>
      <c r="R98">
        <v>0</v>
      </c>
      <c r="S98">
        <v>0</v>
      </c>
      <c r="T98" s="3">
        <f t="shared" si="2"/>
        <v>51.289999999999992</v>
      </c>
      <c r="U98" s="4">
        <v>5.33</v>
      </c>
      <c r="V98">
        <f t="shared" si="3"/>
        <v>56.61999999999999</v>
      </c>
    </row>
    <row r="99" spans="1:22" x14ac:dyDescent="0.2">
      <c r="A99" s="11">
        <v>40393</v>
      </c>
      <c r="B99">
        <v>34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4">
        <v>1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3">
        <f t="shared" si="2"/>
        <v>35</v>
      </c>
      <c r="U99" s="4">
        <v>2</v>
      </c>
      <c r="V99">
        <f t="shared" si="3"/>
        <v>37</v>
      </c>
    </row>
    <row r="100" spans="1:22" x14ac:dyDescent="0.2">
      <c r="A100" s="11">
        <v>40394</v>
      </c>
      <c r="B100">
        <v>62</v>
      </c>
      <c r="C100">
        <v>7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27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3">
        <f t="shared" si="2"/>
        <v>96</v>
      </c>
      <c r="U100" s="4">
        <v>18</v>
      </c>
      <c r="V100">
        <f t="shared" si="3"/>
        <v>114</v>
      </c>
    </row>
    <row r="101" spans="1:22" x14ac:dyDescent="0.2">
      <c r="A101" s="11">
        <v>40395</v>
      </c>
      <c r="B101">
        <v>21</v>
      </c>
      <c r="C101">
        <v>4</v>
      </c>
      <c r="D101">
        <v>0</v>
      </c>
      <c r="E101">
        <v>1</v>
      </c>
      <c r="F101">
        <v>0</v>
      </c>
      <c r="G101">
        <v>0</v>
      </c>
      <c r="H101" s="1">
        <v>0</v>
      </c>
      <c r="I101" s="4">
        <v>24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5</v>
      </c>
      <c r="P101" s="4">
        <v>0</v>
      </c>
      <c r="Q101" s="1">
        <v>0</v>
      </c>
      <c r="R101" s="4">
        <v>0</v>
      </c>
      <c r="S101" s="1">
        <v>0</v>
      </c>
      <c r="T101" s="3">
        <f t="shared" si="2"/>
        <v>55</v>
      </c>
      <c r="U101" s="4">
        <v>18</v>
      </c>
      <c r="V101">
        <f t="shared" si="3"/>
        <v>73</v>
      </c>
    </row>
    <row r="102" spans="1:22" x14ac:dyDescent="0.2">
      <c r="A102" s="11">
        <v>40396</v>
      </c>
      <c r="B102">
        <v>23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  <c r="P102">
        <v>0</v>
      </c>
      <c r="Q102">
        <v>0</v>
      </c>
      <c r="R102">
        <v>0</v>
      </c>
      <c r="S102">
        <v>0</v>
      </c>
      <c r="T102" s="3">
        <f t="shared" si="2"/>
        <v>33</v>
      </c>
      <c r="U102" s="4">
        <v>24</v>
      </c>
      <c r="V102">
        <f t="shared" si="3"/>
        <v>57</v>
      </c>
    </row>
    <row r="103" spans="1:22" x14ac:dyDescent="0.2">
      <c r="A103" s="11">
        <v>40397</v>
      </c>
      <c r="B103">
        <v>109.6</v>
      </c>
      <c r="C103">
        <v>2.33</v>
      </c>
      <c r="D103">
        <v>0</v>
      </c>
      <c r="E103">
        <v>0.66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0.66</v>
      </c>
      <c r="P103">
        <v>0</v>
      </c>
      <c r="Q103">
        <v>0</v>
      </c>
      <c r="R103">
        <v>0</v>
      </c>
      <c r="S103">
        <v>0</v>
      </c>
      <c r="T103" s="3">
        <f t="shared" si="2"/>
        <v>115.24999999999999</v>
      </c>
      <c r="U103" s="4">
        <v>31.3</v>
      </c>
      <c r="V103">
        <f t="shared" si="3"/>
        <v>146.54999999999998</v>
      </c>
    </row>
    <row r="104" spans="1:22" x14ac:dyDescent="0.2">
      <c r="A104" s="11">
        <v>40398</v>
      </c>
      <c r="B104">
        <v>109.6</v>
      </c>
      <c r="C104">
        <v>2.33</v>
      </c>
      <c r="D104">
        <v>0</v>
      </c>
      <c r="E104">
        <v>0.66</v>
      </c>
      <c r="F104">
        <v>0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0.66</v>
      </c>
      <c r="P104">
        <v>0</v>
      </c>
      <c r="Q104">
        <v>0</v>
      </c>
      <c r="R104">
        <v>0</v>
      </c>
      <c r="S104">
        <v>0</v>
      </c>
      <c r="T104" s="3">
        <f t="shared" si="2"/>
        <v>115.24999999999999</v>
      </c>
      <c r="U104" s="4">
        <v>31.3</v>
      </c>
      <c r="V104">
        <f t="shared" si="3"/>
        <v>146.54999999999998</v>
      </c>
    </row>
    <row r="105" spans="1:22" x14ac:dyDescent="0.2">
      <c r="A105" s="11">
        <v>40399</v>
      </c>
      <c r="B105">
        <v>109.6</v>
      </c>
      <c r="C105">
        <v>2.33</v>
      </c>
      <c r="D105">
        <v>0</v>
      </c>
      <c r="E105">
        <v>0.66</v>
      </c>
      <c r="F105">
        <v>0</v>
      </c>
      <c r="G105">
        <v>0</v>
      </c>
      <c r="H105">
        <v>0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0.66</v>
      </c>
      <c r="P105">
        <v>0</v>
      </c>
      <c r="Q105">
        <v>0</v>
      </c>
      <c r="R105">
        <v>0</v>
      </c>
      <c r="S105">
        <v>0</v>
      </c>
      <c r="T105" s="3">
        <f t="shared" si="2"/>
        <v>115.24999999999999</v>
      </c>
      <c r="U105" s="4">
        <v>31.3</v>
      </c>
      <c r="V105">
        <f t="shared" si="3"/>
        <v>146.54999999999998</v>
      </c>
    </row>
    <row r="106" spans="1:22" x14ac:dyDescent="0.2">
      <c r="A106" s="11">
        <v>40400</v>
      </c>
      <c r="B106">
        <v>138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3">
        <f t="shared" si="2"/>
        <v>142</v>
      </c>
      <c r="U106" s="4">
        <v>90</v>
      </c>
      <c r="V106">
        <f t="shared" si="3"/>
        <v>232</v>
      </c>
    </row>
    <row r="107" spans="1:22" x14ac:dyDescent="0.2">
      <c r="A107" s="11">
        <v>40401</v>
      </c>
      <c r="B107">
        <v>65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3">
        <f t="shared" si="2"/>
        <v>66</v>
      </c>
      <c r="U107" s="4">
        <v>21</v>
      </c>
      <c r="V107">
        <f t="shared" si="3"/>
        <v>87</v>
      </c>
    </row>
    <row r="108" spans="1:22" x14ac:dyDescent="0.2">
      <c r="A108" s="11">
        <v>40402</v>
      </c>
      <c r="B108">
        <v>76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11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1">
        <v>0</v>
      </c>
      <c r="T108" s="3">
        <f t="shared" si="2"/>
        <v>87</v>
      </c>
      <c r="U108" s="4">
        <v>16</v>
      </c>
      <c r="V108">
        <f t="shared" si="3"/>
        <v>103</v>
      </c>
    </row>
    <row r="109" spans="1:22" x14ac:dyDescent="0.2">
      <c r="A109" s="11">
        <v>40403</v>
      </c>
      <c r="B109">
        <v>41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0</v>
      </c>
      <c r="Q109">
        <v>0</v>
      </c>
      <c r="R109">
        <v>0</v>
      </c>
      <c r="S109">
        <v>0</v>
      </c>
      <c r="T109" s="3">
        <f t="shared" si="2"/>
        <v>48</v>
      </c>
      <c r="U109" s="4">
        <v>4</v>
      </c>
      <c r="V109">
        <f t="shared" si="3"/>
        <v>52</v>
      </c>
    </row>
    <row r="110" spans="1:22" x14ac:dyDescent="0.2">
      <c r="A110" s="11">
        <v>40404</v>
      </c>
      <c r="B110">
        <v>8.5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3.25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7.5</v>
      </c>
      <c r="P110">
        <v>0</v>
      </c>
      <c r="Q110">
        <v>0</v>
      </c>
      <c r="R110">
        <v>0</v>
      </c>
      <c r="S110">
        <v>0</v>
      </c>
      <c r="T110" s="3">
        <f t="shared" si="2"/>
        <v>19.25</v>
      </c>
      <c r="U110" s="4">
        <v>2.5</v>
      </c>
      <c r="V110">
        <f t="shared" si="3"/>
        <v>21.75</v>
      </c>
    </row>
    <row r="111" spans="1:22" x14ac:dyDescent="0.2">
      <c r="A111" s="11">
        <v>40405</v>
      </c>
      <c r="B111">
        <v>8.5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3.25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7.5</v>
      </c>
      <c r="P111">
        <v>0</v>
      </c>
      <c r="Q111">
        <v>0</v>
      </c>
      <c r="R111">
        <v>0</v>
      </c>
      <c r="S111">
        <v>0</v>
      </c>
      <c r="T111" s="3">
        <f t="shared" si="2"/>
        <v>19.25</v>
      </c>
      <c r="U111" s="4">
        <v>2.5</v>
      </c>
      <c r="V111">
        <f t="shared" si="3"/>
        <v>21.75</v>
      </c>
    </row>
    <row r="112" spans="1:22" x14ac:dyDescent="0.2">
      <c r="A112" s="11">
        <v>40406</v>
      </c>
      <c r="B112">
        <v>8.5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3.25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7.5</v>
      </c>
      <c r="P112">
        <v>0</v>
      </c>
      <c r="Q112">
        <v>0</v>
      </c>
      <c r="R112">
        <v>0</v>
      </c>
      <c r="S112">
        <v>0</v>
      </c>
      <c r="T112" s="3">
        <f t="shared" si="2"/>
        <v>19.25</v>
      </c>
      <c r="U112" s="4">
        <v>2.5</v>
      </c>
      <c r="V112">
        <f t="shared" si="3"/>
        <v>21.75</v>
      </c>
    </row>
    <row r="113" spans="1:22" x14ac:dyDescent="0.2">
      <c r="A113" s="11">
        <v>40407</v>
      </c>
      <c r="B113">
        <v>8.5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3.25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7.5</v>
      </c>
      <c r="P113">
        <v>0</v>
      </c>
      <c r="Q113">
        <v>0</v>
      </c>
      <c r="R113">
        <v>0</v>
      </c>
      <c r="S113">
        <v>0</v>
      </c>
      <c r="T113" s="3">
        <f t="shared" si="2"/>
        <v>19.25</v>
      </c>
      <c r="U113" s="4">
        <v>2.5</v>
      </c>
      <c r="V113">
        <f t="shared" si="3"/>
        <v>21.75</v>
      </c>
    </row>
    <row r="114" spans="1:22" x14ac:dyDescent="0.2">
      <c r="A114" s="11">
        <v>40408</v>
      </c>
      <c r="B114">
        <v>27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32</v>
      </c>
      <c r="P114">
        <v>0</v>
      </c>
      <c r="Q114">
        <v>0</v>
      </c>
      <c r="R114">
        <v>0</v>
      </c>
      <c r="S114">
        <v>0</v>
      </c>
      <c r="T114" s="3">
        <f t="shared" si="2"/>
        <v>79</v>
      </c>
      <c r="U114" s="4">
        <v>13</v>
      </c>
      <c r="V114">
        <f t="shared" si="3"/>
        <v>92</v>
      </c>
    </row>
    <row r="115" spans="1:22" x14ac:dyDescent="0.2">
      <c r="A115" s="11">
        <v>40409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2</v>
      </c>
      <c r="M115">
        <v>0</v>
      </c>
      <c r="N115">
        <v>0</v>
      </c>
      <c r="O115">
        <v>17</v>
      </c>
      <c r="P115">
        <v>0</v>
      </c>
      <c r="Q115">
        <v>0</v>
      </c>
      <c r="R115">
        <v>0</v>
      </c>
      <c r="S115">
        <v>0</v>
      </c>
      <c r="T115" s="3">
        <f t="shared" si="2"/>
        <v>26</v>
      </c>
      <c r="U115" s="4">
        <v>4</v>
      </c>
      <c r="V115">
        <f t="shared" si="3"/>
        <v>30</v>
      </c>
    </row>
    <row r="116" spans="1:22" x14ac:dyDescent="0.2">
      <c r="A116" s="11">
        <v>40410</v>
      </c>
      <c r="B116">
        <v>31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0</v>
      </c>
      <c r="Q116">
        <v>0</v>
      </c>
      <c r="R116">
        <v>0</v>
      </c>
      <c r="S116">
        <v>0</v>
      </c>
      <c r="T116" s="3">
        <f t="shared" si="2"/>
        <v>40</v>
      </c>
      <c r="U116" s="4">
        <v>4</v>
      </c>
      <c r="V116">
        <f t="shared" si="3"/>
        <v>44</v>
      </c>
    </row>
    <row r="117" spans="1:22" x14ac:dyDescent="0.2">
      <c r="A117" s="11">
        <v>40411</v>
      </c>
      <c r="B117">
        <v>0</v>
      </c>
      <c r="H117" s="12"/>
      <c r="I117" s="4"/>
      <c r="J117" s="4"/>
      <c r="K117" s="4"/>
      <c r="L117" s="4"/>
      <c r="M117" s="4"/>
      <c r="N117" s="12"/>
      <c r="O117" s="4"/>
      <c r="P117" s="4"/>
      <c r="Q117" s="12"/>
      <c r="R117" s="4"/>
      <c r="S117" s="12"/>
      <c r="T117" s="3">
        <v>37.33</v>
      </c>
      <c r="U117" s="4">
        <v>6.33</v>
      </c>
      <c r="V117">
        <f t="shared" si="3"/>
        <v>43.66</v>
      </c>
    </row>
    <row r="118" spans="1:22" x14ac:dyDescent="0.2">
      <c r="A118" s="11">
        <v>40412</v>
      </c>
      <c r="B118"/>
      <c r="H118" s="12"/>
      <c r="I118" s="4"/>
      <c r="J118" s="4"/>
      <c r="K118" s="4"/>
      <c r="L118" s="4"/>
      <c r="M118" s="4"/>
      <c r="N118" s="12"/>
      <c r="O118" s="4"/>
      <c r="P118" s="4"/>
      <c r="Q118" s="12"/>
      <c r="R118" s="4"/>
      <c r="S118" s="12"/>
      <c r="T118" s="3">
        <v>37.33</v>
      </c>
      <c r="U118" s="4">
        <v>6.33</v>
      </c>
      <c r="V118">
        <f t="shared" si="3"/>
        <v>43.66</v>
      </c>
    </row>
    <row r="119" spans="1:22" x14ac:dyDescent="0.2">
      <c r="A119" s="11">
        <v>40413</v>
      </c>
      <c r="B119"/>
      <c r="H119" s="12"/>
      <c r="I119" s="4"/>
      <c r="J119" s="4"/>
      <c r="K119" s="4"/>
      <c r="L119" s="4"/>
      <c r="M119" s="4"/>
      <c r="N119" s="12"/>
      <c r="O119" s="4"/>
      <c r="P119" s="4"/>
      <c r="Q119" s="12"/>
      <c r="R119" s="4"/>
      <c r="S119" s="12"/>
      <c r="T119" s="3">
        <v>37.33</v>
      </c>
      <c r="U119" s="4">
        <v>6.33</v>
      </c>
      <c r="V119">
        <f>SUM(T119:U119)</f>
        <v>43.66</v>
      </c>
    </row>
    <row r="120" spans="1:22" x14ac:dyDescent="0.2">
      <c r="A120" s="11">
        <v>40414</v>
      </c>
      <c r="B120">
        <v>16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 s="3">
        <f t="shared" si="2"/>
        <v>22</v>
      </c>
      <c r="U120" s="4">
        <v>9</v>
      </c>
      <c r="V120">
        <f>SUM(T120:U120)</f>
        <v>31</v>
      </c>
    </row>
    <row r="121" spans="1:22" x14ac:dyDescent="0.2">
      <c r="A121" s="11">
        <v>40415</v>
      </c>
      <c r="B121">
        <v>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0</v>
      </c>
      <c r="Q121">
        <v>0</v>
      </c>
      <c r="R121">
        <v>0</v>
      </c>
      <c r="S121">
        <v>0</v>
      </c>
      <c r="T121" s="3">
        <f t="shared" si="2"/>
        <v>24</v>
      </c>
      <c r="U121" s="4">
        <v>25</v>
      </c>
      <c r="V121">
        <f t="shared" si="3"/>
        <v>49</v>
      </c>
    </row>
    <row r="122" spans="1:22" x14ac:dyDescent="0.2">
      <c r="A122" s="11">
        <v>40416</v>
      </c>
      <c r="B122">
        <v>9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 s="3">
        <f t="shared" si="2"/>
        <v>15</v>
      </c>
      <c r="U122" s="4">
        <v>5</v>
      </c>
      <c r="V122">
        <f t="shared" si="3"/>
        <v>20</v>
      </c>
    </row>
    <row r="123" spans="1:22" x14ac:dyDescent="0.2">
      <c r="A123" s="11">
        <v>40417</v>
      </c>
      <c r="B123">
        <v>14</v>
      </c>
      <c r="C123">
        <v>3</v>
      </c>
      <c r="D123">
        <v>0</v>
      </c>
      <c r="E123">
        <v>0</v>
      </c>
      <c r="F123">
        <v>0</v>
      </c>
      <c r="G123">
        <v>0</v>
      </c>
      <c r="H123" s="12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4">
        <v>4</v>
      </c>
      <c r="P123" s="4">
        <v>0</v>
      </c>
      <c r="Q123" s="12">
        <v>0</v>
      </c>
      <c r="R123" s="4">
        <v>0</v>
      </c>
      <c r="S123" s="12">
        <v>0</v>
      </c>
      <c r="T123" s="3">
        <f t="shared" si="2"/>
        <v>21</v>
      </c>
      <c r="U123" s="4">
        <v>18</v>
      </c>
      <c r="V123">
        <f>SUM(T123:U123)</f>
        <v>39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s="3">
        <v>176</v>
      </c>
      <c r="U124" s="4">
        <v>341.3</v>
      </c>
      <c r="V124">
        <f t="shared" si="3"/>
        <v>517.29999999999995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3">
        <v>176</v>
      </c>
      <c r="U125" s="4">
        <v>341.3</v>
      </c>
      <c r="V125">
        <f t="shared" si="3"/>
        <v>517.29999999999995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3">
        <v>176</v>
      </c>
      <c r="U126" s="4">
        <v>341.3</v>
      </c>
      <c r="V126">
        <f>SUM(T126:U126)</f>
        <v>517.29999999999995</v>
      </c>
    </row>
    <row r="127" spans="1:22" x14ac:dyDescent="0.2">
      <c r="A127" s="11">
        <v>40421</v>
      </c>
      <c r="B127">
        <v>26</v>
      </c>
      <c r="C127">
        <v>2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 s="3">
        <f t="shared" si="2"/>
        <v>30</v>
      </c>
      <c r="U127" s="4">
        <v>15</v>
      </c>
      <c r="V127">
        <f>SUM(T127:U127)</f>
        <v>45</v>
      </c>
    </row>
    <row r="128" spans="1:22" x14ac:dyDescent="0.2">
      <c r="A128" s="11">
        <v>40422</v>
      </c>
      <c r="B128">
        <v>56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0</v>
      </c>
      <c r="T128" s="3">
        <f t="shared" si="2"/>
        <v>63</v>
      </c>
      <c r="U128" s="4">
        <v>38</v>
      </c>
      <c r="V128">
        <f>SUM(T128:U128)</f>
        <v>101</v>
      </c>
    </row>
    <row r="129" spans="1:22" x14ac:dyDescent="0.2">
      <c r="A129" s="11">
        <v>40423</v>
      </c>
      <c r="B129">
        <v>13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 s="3">
        <f t="shared" si="2"/>
        <v>17</v>
      </c>
      <c r="U129" s="4">
        <v>7</v>
      </c>
      <c r="V129">
        <f t="shared" si="3"/>
        <v>24</v>
      </c>
    </row>
    <row r="130" spans="1:22" x14ac:dyDescent="0.2">
      <c r="A130" s="11">
        <v>40424</v>
      </c>
      <c r="B130">
        <v>4</v>
      </c>
      <c r="C130">
        <v>1</v>
      </c>
      <c r="D130">
        <v>0</v>
      </c>
      <c r="E130">
        <v>0</v>
      </c>
      <c r="F130">
        <v>0</v>
      </c>
      <c r="G130">
        <v>0</v>
      </c>
      <c r="H130" s="1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1">
        <v>0</v>
      </c>
      <c r="O130" s="4">
        <v>2</v>
      </c>
      <c r="P130" s="4"/>
      <c r="Q130" s="1"/>
      <c r="R130" s="4"/>
      <c r="S130" s="1"/>
      <c r="T130" s="3">
        <f t="shared" si="2"/>
        <v>7</v>
      </c>
      <c r="U130" s="4">
        <v>4</v>
      </c>
      <c r="V130">
        <f t="shared" si="3"/>
        <v>11</v>
      </c>
    </row>
    <row r="131" spans="1:22" x14ac:dyDescent="0.2">
      <c r="A131" s="11">
        <v>40425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0.25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0.75</v>
      </c>
      <c r="P131">
        <v>0</v>
      </c>
      <c r="Q131">
        <v>0</v>
      </c>
      <c r="R131">
        <v>0</v>
      </c>
      <c r="S131">
        <v>0</v>
      </c>
      <c r="T131" s="3">
        <f t="shared" si="2"/>
        <v>3</v>
      </c>
      <c r="U131" s="4">
        <v>0.75</v>
      </c>
      <c r="V131">
        <f t="shared" si="3"/>
        <v>3.75</v>
      </c>
    </row>
    <row r="132" spans="1:22" x14ac:dyDescent="0.2">
      <c r="A132" s="11">
        <v>40426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0.25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0.75</v>
      </c>
      <c r="P132">
        <v>0</v>
      </c>
      <c r="Q132">
        <v>0</v>
      </c>
      <c r="R132">
        <v>0</v>
      </c>
      <c r="S132">
        <v>0</v>
      </c>
      <c r="T132" s="3">
        <f t="shared" si="2"/>
        <v>3</v>
      </c>
      <c r="U132" s="4">
        <v>0.75</v>
      </c>
      <c r="V132">
        <f t="shared" si="3"/>
        <v>3.75</v>
      </c>
    </row>
    <row r="133" spans="1:22" x14ac:dyDescent="0.2">
      <c r="A133" s="11">
        <v>40427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0.25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0.75</v>
      </c>
      <c r="P133">
        <v>0</v>
      </c>
      <c r="Q133">
        <v>0</v>
      </c>
      <c r="R133">
        <v>0</v>
      </c>
      <c r="S133">
        <v>0</v>
      </c>
      <c r="T133" s="3">
        <f t="shared" si="2"/>
        <v>3</v>
      </c>
      <c r="U133" s="4">
        <v>0.75</v>
      </c>
      <c r="V133">
        <f t="shared" ref="V133:V139" si="4">SUM(T133:U133)</f>
        <v>3.75</v>
      </c>
    </row>
    <row r="134" spans="1:22" x14ac:dyDescent="0.2">
      <c r="A134" s="11">
        <v>40428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0.25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0.75</v>
      </c>
      <c r="P134">
        <v>0</v>
      </c>
      <c r="Q134">
        <v>0</v>
      </c>
      <c r="R134">
        <v>0</v>
      </c>
      <c r="S134">
        <v>0</v>
      </c>
      <c r="T134" s="3">
        <f t="shared" si="2"/>
        <v>3</v>
      </c>
      <c r="U134" s="4">
        <v>0.75</v>
      </c>
      <c r="V134">
        <f t="shared" si="4"/>
        <v>3.75</v>
      </c>
    </row>
    <row r="135" spans="1:22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3">
        <f t="shared" si="2"/>
        <v>0</v>
      </c>
      <c r="U135" s="4">
        <v>0</v>
      </c>
      <c r="V135">
        <f t="shared" si="4"/>
        <v>0</v>
      </c>
    </row>
    <row r="136" spans="1:22" x14ac:dyDescent="0.2">
      <c r="A136" s="11">
        <v>40430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3">
        <f t="shared" si="2"/>
        <v>2</v>
      </c>
      <c r="U136" s="4">
        <v>0</v>
      </c>
      <c r="V136">
        <f t="shared" si="4"/>
        <v>2</v>
      </c>
    </row>
    <row r="137" spans="1:22" x14ac:dyDescent="0.2">
      <c r="A137" s="11">
        <v>40431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3">
        <f t="shared" si="2"/>
        <v>0</v>
      </c>
      <c r="U137" s="4">
        <v>0</v>
      </c>
      <c r="V137">
        <f t="shared" si="4"/>
        <v>0</v>
      </c>
    </row>
    <row r="138" spans="1:22" x14ac:dyDescent="0.2">
      <c r="A138" s="11">
        <v>40432</v>
      </c>
      <c r="B138">
        <v>12.33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0.33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6.66</v>
      </c>
      <c r="P138">
        <v>0</v>
      </c>
      <c r="Q138">
        <v>0</v>
      </c>
      <c r="R138">
        <v>0</v>
      </c>
      <c r="S138">
        <v>0</v>
      </c>
      <c r="T138" s="3">
        <f t="shared" ref="T138:T152" si="5">SUM(B138:S138)</f>
        <v>19.32</v>
      </c>
      <c r="U138" s="4">
        <v>3.33</v>
      </c>
      <c r="V138">
        <f t="shared" si="4"/>
        <v>22.65</v>
      </c>
    </row>
    <row r="139" spans="1:22" x14ac:dyDescent="0.2">
      <c r="A139" s="11">
        <v>40433</v>
      </c>
      <c r="B139">
        <v>12.33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0.33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6.66</v>
      </c>
      <c r="P139">
        <v>0</v>
      </c>
      <c r="Q139">
        <v>0</v>
      </c>
      <c r="R139">
        <v>0</v>
      </c>
      <c r="S139">
        <v>0</v>
      </c>
      <c r="T139" s="3">
        <f t="shared" si="5"/>
        <v>19.32</v>
      </c>
      <c r="U139" s="4">
        <v>3.33</v>
      </c>
      <c r="V139">
        <f t="shared" si="4"/>
        <v>22.65</v>
      </c>
    </row>
    <row r="140" spans="1:22" x14ac:dyDescent="0.2">
      <c r="A140" s="11">
        <v>40434</v>
      </c>
      <c r="B140">
        <v>12.33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0.33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6.66</v>
      </c>
      <c r="P140">
        <v>0</v>
      </c>
      <c r="Q140">
        <v>0</v>
      </c>
      <c r="R140">
        <v>0</v>
      </c>
      <c r="S140">
        <v>0</v>
      </c>
      <c r="T140" s="3">
        <f t="shared" si="5"/>
        <v>19.32</v>
      </c>
      <c r="U140" s="4">
        <v>3.33</v>
      </c>
      <c r="V140">
        <f t="shared" ref="V140:V146" si="6">SUM(T140:U140)</f>
        <v>22.65</v>
      </c>
    </row>
    <row r="141" spans="1:22" x14ac:dyDescent="0.2">
      <c r="A141" s="11">
        <v>40435</v>
      </c>
      <c r="B141">
        <v>14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</v>
      </c>
      <c r="P141">
        <v>0</v>
      </c>
      <c r="Q141">
        <v>0</v>
      </c>
      <c r="R141">
        <v>0</v>
      </c>
      <c r="S141">
        <v>0</v>
      </c>
      <c r="T141" s="3">
        <f t="shared" si="5"/>
        <v>25</v>
      </c>
      <c r="U141" s="4">
        <v>5</v>
      </c>
      <c r="V141">
        <f t="shared" si="6"/>
        <v>30</v>
      </c>
    </row>
    <row r="142" spans="1:22" x14ac:dyDescent="0.2">
      <c r="A142" s="11">
        <v>40436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3">
        <f t="shared" si="5"/>
        <v>1</v>
      </c>
      <c r="U142" s="4">
        <v>0</v>
      </c>
      <c r="V142">
        <f t="shared" si="6"/>
        <v>1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3">
        <f t="shared" si="5"/>
        <v>1</v>
      </c>
      <c r="U143" s="4">
        <v>0</v>
      </c>
      <c r="V143">
        <f t="shared" si="6"/>
        <v>1</v>
      </c>
    </row>
    <row r="144" spans="1:22" x14ac:dyDescent="0.2">
      <c r="A144" s="11">
        <v>40438</v>
      </c>
      <c r="B144"/>
      <c r="H144" s="12"/>
      <c r="I144" s="4"/>
      <c r="J144" s="4"/>
      <c r="K144" s="4"/>
      <c r="L144" s="4"/>
      <c r="M144" s="4"/>
      <c r="N144" s="12"/>
      <c r="O144" s="4"/>
      <c r="P144" s="4"/>
      <c r="Q144" s="12"/>
      <c r="R144" s="4"/>
      <c r="S144" s="12"/>
      <c r="T144" s="3">
        <f t="shared" si="5"/>
        <v>0</v>
      </c>
      <c r="U144" s="4"/>
      <c r="V144">
        <f t="shared" si="6"/>
        <v>0</v>
      </c>
    </row>
    <row r="145" spans="1:22" x14ac:dyDescent="0.2">
      <c r="A145" s="11">
        <v>40439</v>
      </c>
      <c r="B145"/>
      <c r="H145" s="12"/>
      <c r="I145" s="4"/>
      <c r="J145" s="4"/>
      <c r="K145" s="4"/>
      <c r="L145" s="4"/>
      <c r="M145" s="4"/>
      <c r="N145" s="12"/>
      <c r="O145" s="4"/>
      <c r="P145" s="4"/>
      <c r="Q145" s="12"/>
      <c r="R145" s="4"/>
      <c r="S145" s="12"/>
      <c r="T145" s="3">
        <f t="shared" si="5"/>
        <v>0</v>
      </c>
      <c r="U145" s="4"/>
      <c r="V145">
        <f t="shared" si="6"/>
        <v>0</v>
      </c>
    </row>
    <row r="146" spans="1:22" x14ac:dyDescent="0.2">
      <c r="A146" s="11">
        <v>40440</v>
      </c>
      <c r="B146"/>
      <c r="H146" s="12"/>
      <c r="I146" s="4"/>
      <c r="J146" s="4"/>
      <c r="K146" s="4"/>
      <c r="L146" s="4"/>
      <c r="M146" s="4"/>
      <c r="N146" s="12"/>
      <c r="O146" s="4"/>
      <c r="P146" s="4"/>
      <c r="Q146" s="12"/>
      <c r="R146" s="4"/>
      <c r="S146" s="12"/>
      <c r="T146" s="3">
        <f t="shared" si="5"/>
        <v>0</v>
      </c>
      <c r="U146" s="4"/>
      <c r="V146">
        <f t="shared" si="6"/>
        <v>0</v>
      </c>
    </row>
    <row r="147" spans="1:22" x14ac:dyDescent="0.2">
      <c r="A147" s="11">
        <v>40441</v>
      </c>
      <c r="B147"/>
      <c r="H147" s="12"/>
      <c r="I147" s="4"/>
      <c r="J147" s="4"/>
      <c r="K147" s="4"/>
      <c r="L147" s="4"/>
      <c r="M147" s="4"/>
      <c r="N147" s="12"/>
      <c r="O147" s="4"/>
      <c r="P147" s="4"/>
      <c r="Q147" s="12"/>
      <c r="R147" s="4"/>
      <c r="S147" s="12"/>
      <c r="T147" s="3">
        <f t="shared" si="5"/>
        <v>0</v>
      </c>
      <c r="U147" s="4"/>
      <c r="V147">
        <f t="shared" ref="V147:V152" si="7">SUM(T147:U147)</f>
        <v>0</v>
      </c>
    </row>
    <row r="148" spans="1:22" x14ac:dyDescent="0.2">
      <c r="A148" s="11">
        <v>40442</v>
      </c>
      <c r="B148"/>
      <c r="H148" s="12"/>
      <c r="I148" s="4"/>
      <c r="J148" s="4"/>
      <c r="K148" s="4"/>
      <c r="L148" s="4"/>
      <c r="M148" s="4"/>
      <c r="N148" s="12"/>
      <c r="O148" s="4"/>
      <c r="P148" s="4"/>
      <c r="Q148" s="12"/>
      <c r="R148" s="4"/>
      <c r="S148" s="12"/>
      <c r="T148" s="3">
        <f t="shared" si="5"/>
        <v>0</v>
      </c>
      <c r="U148" s="4"/>
      <c r="V148">
        <f t="shared" si="7"/>
        <v>0</v>
      </c>
    </row>
    <row r="149" spans="1:22" x14ac:dyDescent="0.2">
      <c r="A149" s="11">
        <v>40443</v>
      </c>
      <c r="B149"/>
      <c r="H149" s="12"/>
      <c r="I149" s="4"/>
      <c r="J149" s="4"/>
      <c r="K149" s="4"/>
      <c r="L149" s="4"/>
      <c r="M149" s="4"/>
      <c r="N149" s="12"/>
      <c r="O149" s="4"/>
      <c r="P149" s="4"/>
      <c r="Q149" s="12"/>
      <c r="R149" s="4"/>
      <c r="S149" s="12"/>
      <c r="T149" s="3">
        <f t="shared" si="5"/>
        <v>0</v>
      </c>
      <c r="U149" s="4"/>
      <c r="V149">
        <f t="shared" si="7"/>
        <v>0</v>
      </c>
    </row>
    <row r="150" spans="1:22" x14ac:dyDescent="0.2">
      <c r="A150" s="11">
        <v>40444</v>
      </c>
      <c r="B150"/>
      <c r="H150" s="12"/>
      <c r="I150" s="4"/>
      <c r="J150" s="4"/>
      <c r="K150" s="4"/>
      <c r="L150" s="4"/>
      <c r="M150" s="4"/>
      <c r="N150" s="12"/>
      <c r="O150" s="4"/>
      <c r="P150" s="4"/>
      <c r="Q150" s="12"/>
      <c r="R150" s="4"/>
      <c r="S150" s="12"/>
      <c r="T150" s="3">
        <f t="shared" si="5"/>
        <v>0</v>
      </c>
      <c r="U150" s="4"/>
      <c r="V150">
        <f t="shared" si="7"/>
        <v>0</v>
      </c>
    </row>
    <row r="151" spans="1:22" x14ac:dyDescent="0.2">
      <c r="A151" s="11">
        <v>40445</v>
      </c>
      <c r="B151"/>
      <c r="H151" s="12"/>
      <c r="I151" s="4"/>
      <c r="J151" s="4"/>
      <c r="K151" s="4"/>
      <c r="L151" s="4"/>
      <c r="M151" s="4"/>
      <c r="N151" s="12"/>
      <c r="O151" s="4"/>
      <c r="P151" s="4"/>
      <c r="Q151" s="12"/>
      <c r="R151" s="4"/>
      <c r="S151" s="12"/>
      <c r="T151" s="3">
        <f t="shared" si="5"/>
        <v>0</v>
      </c>
      <c r="U151" s="4"/>
      <c r="V151">
        <f t="shared" si="7"/>
        <v>0</v>
      </c>
    </row>
    <row r="152" spans="1:22" x14ac:dyDescent="0.2">
      <c r="A152" s="11">
        <v>40446</v>
      </c>
      <c r="B152"/>
      <c r="H152" s="12"/>
      <c r="I152" s="4"/>
      <c r="J152" s="4"/>
      <c r="K152" s="4"/>
      <c r="L152" s="4"/>
      <c r="M152" s="4"/>
      <c r="N152" s="12"/>
      <c r="O152" s="4"/>
      <c r="P152" s="4"/>
      <c r="Q152" s="12"/>
      <c r="R152" s="4"/>
      <c r="S152" s="12"/>
      <c r="T152" s="3">
        <f t="shared" si="5"/>
        <v>0</v>
      </c>
      <c r="U152" s="4"/>
      <c r="V152">
        <f t="shared" si="7"/>
        <v>0</v>
      </c>
    </row>
    <row r="153" spans="1:22" x14ac:dyDescent="0.2">
      <c r="A153" s="5" t="s">
        <v>27</v>
      </c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SUM(B9:B132)</f>
        <v>3317.4600000000005</v>
      </c>
      <c r="C155">
        <f t="shared" ref="C155:U155" si="8">SUM(C9:C132)</f>
        <v>92.939999999999984</v>
      </c>
      <c r="D155">
        <f t="shared" si="8"/>
        <v>0</v>
      </c>
      <c r="E155">
        <f t="shared" si="8"/>
        <v>33.959999999999994</v>
      </c>
      <c r="F155">
        <f t="shared" si="8"/>
        <v>3.97</v>
      </c>
      <c r="G155">
        <f t="shared" si="8"/>
        <v>0</v>
      </c>
      <c r="H155">
        <f t="shared" si="8"/>
        <v>0</v>
      </c>
      <c r="I155">
        <f t="shared" si="8"/>
        <v>210.45</v>
      </c>
      <c r="J155">
        <f t="shared" si="8"/>
        <v>5.98</v>
      </c>
      <c r="K155">
        <f t="shared" si="8"/>
        <v>3</v>
      </c>
      <c r="L155">
        <f t="shared" si="8"/>
        <v>18.96</v>
      </c>
      <c r="M155">
        <f t="shared" si="8"/>
        <v>3</v>
      </c>
      <c r="N155">
        <f t="shared" si="8"/>
        <v>0</v>
      </c>
      <c r="O155">
        <f t="shared" si="8"/>
        <v>521.41999999999985</v>
      </c>
      <c r="P155">
        <f t="shared" si="8"/>
        <v>0</v>
      </c>
      <c r="Q155">
        <f t="shared" si="8"/>
        <v>0</v>
      </c>
      <c r="R155">
        <f t="shared" si="8"/>
        <v>5</v>
      </c>
      <c r="S155">
        <f t="shared" si="8"/>
        <v>1</v>
      </c>
      <c r="T155">
        <f t="shared" si="8"/>
        <v>4857.1299999999992</v>
      </c>
      <c r="U155">
        <f t="shared" si="8"/>
        <v>1989.25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6944.829999999999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AB165"/>
  <sheetViews>
    <sheetView zoomScale="70" zoomScaleNormal="70" workbookViewId="0">
      <pane ySplit="8" topLeftCell="A9" activePane="bottomLeft" state="frozen"/>
      <selection pane="bottomLeft" activeCell="B8" sqref="B8:S8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122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123</v>
      </c>
      <c r="B3" s="73"/>
      <c r="C3" s="73"/>
      <c r="D3" s="73"/>
      <c r="E3" s="65"/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112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121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62">
        <f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62">
        <f t="shared" ref="T10:T73" si="0">SUM(B10:S10)</f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62">
        <f t="shared" si="0"/>
        <v>0</v>
      </c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62">
        <f t="shared" si="0"/>
        <v>0</v>
      </c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0.4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0.2</v>
      </c>
      <c r="M24" s="4">
        <v>0</v>
      </c>
      <c r="N24" s="1">
        <v>0</v>
      </c>
      <c r="O24" s="4">
        <v>1.8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2.4000000000000004</v>
      </c>
      <c r="U24" s="4">
        <v>2.2000000000000002</v>
      </c>
      <c r="V24" s="62">
        <f t="shared" si="1"/>
        <v>4.6000000000000005</v>
      </c>
    </row>
    <row r="25" spans="1:22" x14ac:dyDescent="0.2">
      <c r="A25" s="11">
        <v>40319</v>
      </c>
      <c r="B25">
        <v>0.4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0.2</v>
      </c>
      <c r="M25" s="4">
        <v>0</v>
      </c>
      <c r="N25" s="1">
        <v>0</v>
      </c>
      <c r="O25" s="4">
        <v>1.8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2.4000000000000004</v>
      </c>
      <c r="U25" s="4">
        <v>2.2000000000000002</v>
      </c>
      <c r="V25" s="62">
        <f t="shared" si="1"/>
        <v>4.6000000000000005</v>
      </c>
    </row>
    <row r="26" spans="1:22" x14ac:dyDescent="0.2">
      <c r="A26" s="11">
        <v>40320</v>
      </c>
      <c r="B26">
        <v>0.4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0.2</v>
      </c>
      <c r="M26" s="4">
        <v>0</v>
      </c>
      <c r="N26" s="1">
        <v>0</v>
      </c>
      <c r="O26" s="4">
        <v>1.8</v>
      </c>
      <c r="P26" s="4">
        <v>0</v>
      </c>
      <c r="Q26" s="1">
        <v>0</v>
      </c>
      <c r="R26" s="4">
        <v>0</v>
      </c>
      <c r="S26" s="1">
        <v>0</v>
      </c>
      <c r="T26" s="62">
        <f>SUM(B26:S26)</f>
        <v>2.4000000000000004</v>
      </c>
      <c r="U26" s="4">
        <v>2.2000000000000002</v>
      </c>
      <c r="V26" s="62">
        <f>SUM(T26:U26)</f>
        <v>4.6000000000000005</v>
      </c>
    </row>
    <row r="27" spans="1:22" x14ac:dyDescent="0.2">
      <c r="A27" s="11">
        <v>40321</v>
      </c>
      <c r="B27">
        <v>0.4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0.2</v>
      </c>
      <c r="M27" s="4">
        <v>0</v>
      </c>
      <c r="N27" s="1">
        <v>0</v>
      </c>
      <c r="O27" s="4">
        <v>1.8</v>
      </c>
      <c r="P27" s="4">
        <v>0</v>
      </c>
      <c r="Q27" s="1">
        <v>0</v>
      </c>
      <c r="R27" s="4">
        <v>0</v>
      </c>
      <c r="S27" s="1">
        <v>0</v>
      </c>
      <c r="T27" s="62">
        <f>SUM(B27:S27)</f>
        <v>2.4000000000000004</v>
      </c>
      <c r="U27" s="4">
        <v>2.2000000000000002</v>
      </c>
      <c r="V27" s="62">
        <f>SUM(T27:U27)</f>
        <v>4.6000000000000005</v>
      </c>
    </row>
    <row r="28" spans="1:22" x14ac:dyDescent="0.2">
      <c r="A28" s="11">
        <v>40322</v>
      </c>
      <c r="B28">
        <v>0.4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0.2</v>
      </c>
      <c r="M28" s="4">
        <v>0</v>
      </c>
      <c r="N28" s="1">
        <v>0</v>
      </c>
      <c r="O28" s="4">
        <v>1.8</v>
      </c>
      <c r="P28" s="4">
        <v>0</v>
      </c>
      <c r="Q28" s="1">
        <v>0</v>
      </c>
      <c r="R28" s="4">
        <v>0</v>
      </c>
      <c r="S28" s="1">
        <v>0</v>
      </c>
      <c r="T28" s="62">
        <f>SUM(B28:S28)</f>
        <v>2.4000000000000004</v>
      </c>
      <c r="U28" s="4">
        <v>2.2000000000000002</v>
      </c>
      <c r="V28" s="62">
        <f>SUM(T28:U28)</f>
        <v>4.6000000000000005</v>
      </c>
    </row>
    <row r="29" spans="1:22" x14ac:dyDescent="0.2">
      <c r="A29" s="11">
        <v>40323</v>
      </c>
      <c r="B29">
        <v>6</v>
      </c>
      <c r="C29">
        <v>1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4</v>
      </c>
      <c r="M29" s="4">
        <v>0</v>
      </c>
      <c r="N29" s="1">
        <v>0</v>
      </c>
      <c r="O29" s="4">
        <v>6</v>
      </c>
      <c r="P29" s="4">
        <v>0</v>
      </c>
      <c r="Q29" s="1">
        <v>0</v>
      </c>
      <c r="R29" s="4">
        <v>0</v>
      </c>
      <c r="S29" s="1">
        <v>0</v>
      </c>
      <c r="T29" s="62">
        <f>SUM(B29:S29)</f>
        <v>17</v>
      </c>
      <c r="U29" s="4">
        <v>9</v>
      </c>
      <c r="V29" s="62">
        <f>SUM(T29:U29)</f>
        <v>26</v>
      </c>
    </row>
    <row r="30" spans="1:22" x14ac:dyDescent="0.2">
      <c r="A30" s="11">
        <v>40324</v>
      </c>
      <c r="B30">
        <v>9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1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1</v>
      </c>
      <c r="P30" s="4">
        <v>0</v>
      </c>
      <c r="Q30" s="1">
        <v>0</v>
      </c>
      <c r="R30" s="4">
        <v>0</v>
      </c>
      <c r="S30" s="1">
        <v>0</v>
      </c>
      <c r="T30" s="62">
        <f>SUM(B30:S30)</f>
        <v>11</v>
      </c>
      <c r="U30" s="4">
        <v>9</v>
      </c>
      <c r="V30" s="62">
        <f>SUM(T30:U30)</f>
        <v>20</v>
      </c>
    </row>
    <row r="31" spans="1:22" x14ac:dyDescent="0.2">
      <c r="A31" s="11">
        <v>40325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1</v>
      </c>
      <c r="J31" s="4">
        <v>0</v>
      </c>
      <c r="K31" s="4">
        <v>1</v>
      </c>
      <c r="L31" s="4">
        <v>0</v>
      </c>
      <c r="M31" s="4">
        <v>0</v>
      </c>
      <c r="N31" s="1">
        <v>0</v>
      </c>
      <c r="O31" s="4">
        <v>1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30</v>
      </c>
      <c r="U31" s="4">
        <v>18</v>
      </c>
      <c r="V31" s="62">
        <f t="shared" si="1"/>
        <v>48</v>
      </c>
    </row>
    <row r="32" spans="1:22" x14ac:dyDescent="0.2">
      <c r="A32" s="11">
        <v>40326</v>
      </c>
      <c r="B32">
        <v>62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2</v>
      </c>
      <c r="M32" s="4">
        <v>0</v>
      </c>
      <c r="N32" s="1">
        <v>0</v>
      </c>
      <c r="O32" s="4">
        <v>12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76</v>
      </c>
      <c r="U32" s="4">
        <v>136</v>
      </c>
      <c r="V32" s="62">
        <f t="shared" si="1"/>
        <v>212</v>
      </c>
    </row>
    <row r="33" spans="1:28" x14ac:dyDescent="0.2">
      <c r="A33" s="11">
        <v>40327</v>
      </c>
      <c r="B33">
        <v>67.5</v>
      </c>
      <c r="C33">
        <v>3</v>
      </c>
      <c r="D33">
        <v>0</v>
      </c>
      <c r="E33">
        <v>0</v>
      </c>
      <c r="F33">
        <v>0</v>
      </c>
      <c r="G33">
        <v>0</v>
      </c>
      <c r="H33" s="1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">
        <v>0</v>
      </c>
      <c r="O33" s="4">
        <v>21</v>
      </c>
      <c r="P33" s="4">
        <v>0</v>
      </c>
      <c r="Q33" s="1">
        <v>0</v>
      </c>
      <c r="R33" s="4">
        <v>0</v>
      </c>
      <c r="S33" s="1">
        <v>0</v>
      </c>
      <c r="T33" s="62">
        <f t="shared" si="0"/>
        <v>91.5</v>
      </c>
      <c r="U33" s="4">
        <v>72</v>
      </c>
      <c r="V33" s="62">
        <f t="shared" si="1"/>
        <v>163.5</v>
      </c>
    </row>
    <row r="34" spans="1:28" x14ac:dyDescent="0.2">
      <c r="A34" s="11">
        <v>40328</v>
      </c>
      <c r="B34">
        <v>67.5</v>
      </c>
      <c r="C34">
        <v>3</v>
      </c>
      <c r="D34">
        <v>0</v>
      </c>
      <c r="E34">
        <v>0</v>
      </c>
      <c r="F34">
        <v>0</v>
      </c>
      <c r="G34">
        <v>0</v>
      </c>
      <c r="H34" s="1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1">
        <v>0</v>
      </c>
      <c r="O34" s="4">
        <v>21</v>
      </c>
      <c r="P34" s="4">
        <v>0</v>
      </c>
      <c r="Q34" s="1">
        <v>0</v>
      </c>
      <c r="R34" s="4">
        <v>0</v>
      </c>
      <c r="S34" s="1">
        <v>0</v>
      </c>
      <c r="T34" s="62">
        <f>SUM(B34:S34)</f>
        <v>91.5</v>
      </c>
      <c r="U34" s="4">
        <v>72</v>
      </c>
      <c r="V34" s="62">
        <f>SUM(T34:U34)</f>
        <v>163.5</v>
      </c>
    </row>
    <row r="35" spans="1:28" x14ac:dyDescent="0.2">
      <c r="A35" s="11">
        <v>40329</v>
      </c>
      <c r="B35">
        <v>67.5</v>
      </c>
      <c r="C35">
        <v>3</v>
      </c>
      <c r="D35">
        <v>0</v>
      </c>
      <c r="E35">
        <v>0</v>
      </c>
      <c r="F35">
        <v>0</v>
      </c>
      <c r="G35">
        <v>0</v>
      </c>
      <c r="H35" s="1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1">
        <v>0</v>
      </c>
      <c r="O35" s="4">
        <v>21</v>
      </c>
      <c r="P35" s="4">
        <v>0</v>
      </c>
      <c r="Q35" s="1">
        <v>0</v>
      </c>
      <c r="R35" s="4">
        <v>0</v>
      </c>
      <c r="S35" s="1">
        <v>0</v>
      </c>
      <c r="T35" s="62">
        <f>SUM(B35:S35)</f>
        <v>91.5</v>
      </c>
      <c r="U35" s="4">
        <v>72</v>
      </c>
      <c r="V35" s="62">
        <f>SUM(T35:U35)</f>
        <v>163.5</v>
      </c>
    </row>
    <row r="36" spans="1:28" x14ac:dyDescent="0.2">
      <c r="A36" s="11">
        <v>40330</v>
      </c>
      <c r="B36">
        <v>67.5</v>
      </c>
      <c r="C36">
        <v>3</v>
      </c>
      <c r="D36">
        <v>0</v>
      </c>
      <c r="E36">
        <v>0</v>
      </c>
      <c r="F36">
        <v>0</v>
      </c>
      <c r="G36">
        <v>0</v>
      </c>
      <c r="H36" s="1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1">
        <v>0</v>
      </c>
      <c r="O36" s="4">
        <v>21</v>
      </c>
      <c r="P36" s="4">
        <v>0</v>
      </c>
      <c r="Q36" s="1">
        <v>0</v>
      </c>
      <c r="R36" s="4">
        <v>0</v>
      </c>
      <c r="S36" s="1">
        <v>0</v>
      </c>
      <c r="T36" s="62">
        <f>SUM(B36:S36)</f>
        <v>91.5</v>
      </c>
      <c r="U36" s="4">
        <v>72</v>
      </c>
      <c r="V36" s="62">
        <f>SUM(T36:U36)</f>
        <v>163.5</v>
      </c>
    </row>
    <row r="37" spans="1:28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 t="shared" si="0"/>
        <v>0</v>
      </c>
      <c r="U37" s="4">
        <v>2</v>
      </c>
      <c r="V37" s="62">
        <f t="shared" si="1"/>
        <v>2</v>
      </c>
    </row>
    <row r="38" spans="1:28" x14ac:dyDescent="0.2">
      <c r="A38" s="11">
        <v>40332</v>
      </c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4</v>
      </c>
      <c r="P38" s="4">
        <v>0</v>
      </c>
      <c r="Q38" s="1">
        <v>0</v>
      </c>
      <c r="R38" s="4">
        <v>0</v>
      </c>
      <c r="S38" s="1">
        <v>0</v>
      </c>
      <c r="T38" s="62">
        <f t="shared" si="0"/>
        <v>9</v>
      </c>
      <c r="U38" s="4">
        <v>11</v>
      </c>
      <c r="V38" s="62">
        <f t="shared" si="1"/>
        <v>20</v>
      </c>
    </row>
    <row r="39" spans="1:28" x14ac:dyDescent="0.2">
      <c r="A39" s="11">
        <v>40333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1</v>
      </c>
      <c r="K39" s="4">
        <v>0</v>
      </c>
      <c r="L39" s="4">
        <v>1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5</v>
      </c>
      <c r="U39" s="4">
        <v>5</v>
      </c>
      <c r="V39" s="62">
        <f t="shared" si="1"/>
        <v>10</v>
      </c>
    </row>
    <row r="40" spans="1:28" x14ac:dyDescent="0.2">
      <c r="A40" s="11">
        <v>40334</v>
      </c>
      <c r="B40">
        <v>15</v>
      </c>
      <c r="C40">
        <v>0</v>
      </c>
      <c r="D40">
        <v>0</v>
      </c>
      <c r="E40">
        <v>0</v>
      </c>
      <c r="F40">
        <v>0.33</v>
      </c>
      <c r="G40">
        <v>0</v>
      </c>
      <c r="H40">
        <v>0</v>
      </c>
      <c r="I40">
        <v>0</v>
      </c>
      <c r="J40">
        <v>0.33</v>
      </c>
      <c r="K40">
        <v>0</v>
      </c>
      <c r="L40">
        <v>1</v>
      </c>
      <c r="M40">
        <v>0</v>
      </c>
      <c r="N40">
        <v>0</v>
      </c>
      <c r="O40">
        <v>5</v>
      </c>
      <c r="P40">
        <v>0</v>
      </c>
      <c r="Q40">
        <v>0</v>
      </c>
      <c r="R40">
        <v>0</v>
      </c>
      <c r="S40">
        <v>0</v>
      </c>
      <c r="T40" s="62">
        <f t="shared" si="0"/>
        <v>21.66</v>
      </c>
      <c r="U40" s="4">
        <v>20.67</v>
      </c>
      <c r="V40" s="62">
        <f t="shared" si="1"/>
        <v>42.33</v>
      </c>
    </row>
    <row r="41" spans="1:28" x14ac:dyDescent="0.2">
      <c r="A41" s="11">
        <v>40335</v>
      </c>
      <c r="B41">
        <v>15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</v>
      </c>
      <c r="J41">
        <v>0.33</v>
      </c>
      <c r="K41">
        <v>0</v>
      </c>
      <c r="L41">
        <v>1</v>
      </c>
      <c r="M41">
        <v>0</v>
      </c>
      <c r="N41">
        <v>0</v>
      </c>
      <c r="O41">
        <v>5</v>
      </c>
      <c r="P41">
        <v>0</v>
      </c>
      <c r="Q41">
        <v>0</v>
      </c>
      <c r="R41">
        <v>0</v>
      </c>
      <c r="S41">
        <v>0</v>
      </c>
      <c r="T41" s="62">
        <f t="shared" si="0"/>
        <v>21.66</v>
      </c>
      <c r="U41" s="4">
        <v>20.67</v>
      </c>
      <c r="V41" s="62">
        <f t="shared" si="1"/>
        <v>42.33</v>
      </c>
    </row>
    <row r="42" spans="1:28" x14ac:dyDescent="0.2">
      <c r="A42" s="11">
        <v>40336</v>
      </c>
      <c r="B42">
        <v>15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</v>
      </c>
      <c r="J42">
        <v>0.33</v>
      </c>
      <c r="K42">
        <v>0</v>
      </c>
      <c r="L42">
        <v>1</v>
      </c>
      <c r="M42">
        <v>0</v>
      </c>
      <c r="N42">
        <v>0</v>
      </c>
      <c r="O42">
        <v>5</v>
      </c>
      <c r="P42">
        <v>0</v>
      </c>
      <c r="Q42">
        <v>0</v>
      </c>
      <c r="R42">
        <v>0</v>
      </c>
      <c r="S42">
        <v>0</v>
      </c>
      <c r="T42" s="62">
        <f>SUM(B42:S42)</f>
        <v>21.66</v>
      </c>
      <c r="U42" s="4">
        <v>20.67</v>
      </c>
      <c r="V42" s="62">
        <f>SUM(T42:U42)</f>
        <v>42.33</v>
      </c>
    </row>
    <row r="43" spans="1:28" x14ac:dyDescent="0.2">
      <c r="A43" s="11">
        <v>40337</v>
      </c>
      <c r="B43">
        <v>38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2</v>
      </c>
      <c r="M43" s="4">
        <v>0</v>
      </c>
      <c r="N43" s="1">
        <v>0</v>
      </c>
      <c r="O43" s="4">
        <v>5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45</v>
      </c>
      <c r="U43" s="4">
        <v>20</v>
      </c>
      <c r="V43" s="62">
        <f>SUM(T43:U43)</f>
        <v>65</v>
      </c>
    </row>
    <row r="44" spans="1:28" x14ac:dyDescent="0.2">
      <c r="A44" s="11">
        <v>40338</v>
      </c>
      <c r="B44">
        <v>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</v>
      </c>
      <c r="J44">
        <v>0</v>
      </c>
      <c r="K44">
        <v>0</v>
      </c>
      <c r="L44">
        <v>1</v>
      </c>
      <c r="M44">
        <v>0</v>
      </c>
      <c r="N44">
        <v>0</v>
      </c>
      <c r="O44">
        <v>5</v>
      </c>
      <c r="P44">
        <v>0</v>
      </c>
      <c r="Q44">
        <v>0</v>
      </c>
      <c r="R44">
        <v>0</v>
      </c>
      <c r="S44">
        <v>0</v>
      </c>
      <c r="T44" s="62">
        <f t="shared" si="0"/>
        <v>22</v>
      </c>
      <c r="U44" s="4">
        <v>8</v>
      </c>
      <c r="V44" s="62">
        <f t="shared" si="1"/>
        <v>30</v>
      </c>
      <c r="W44" s="4"/>
      <c r="X44" s="14"/>
      <c r="Y44" s="4"/>
      <c r="Z44" s="14"/>
      <c r="AA44" s="4"/>
      <c r="AB44" s="14"/>
    </row>
    <row r="45" spans="1:28" x14ac:dyDescent="0.2">
      <c r="A45" s="11">
        <v>40339</v>
      </c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2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11</v>
      </c>
      <c r="U45" s="4">
        <v>10</v>
      </c>
      <c r="V45" s="62">
        <f t="shared" si="1"/>
        <v>21</v>
      </c>
    </row>
    <row r="46" spans="1:28" x14ac:dyDescent="0.2">
      <c r="A46" s="11">
        <v>40340</v>
      </c>
      <c r="B46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62">
        <f t="shared" si="0"/>
        <v>6</v>
      </c>
      <c r="U46" s="4">
        <v>13</v>
      </c>
      <c r="V46" s="62">
        <f t="shared" si="1"/>
        <v>19</v>
      </c>
    </row>
    <row r="47" spans="1:28" x14ac:dyDescent="0.2">
      <c r="A47" s="11">
        <v>40341</v>
      </c>
      <c r="B47">
        <v>18.66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4.66</v>
      </c>
      <c r="M47">
        <v>0</v>
      </c>
      <c r="N47">
        <v>0</v>
      </c>
      <c r="O47">
        <v>2.33</v>
      </c>
      <c r="P47">
        <v>0</v>
      </c>
      <c r="Q47">
        <v>0</v>
      </c>
      <c r="R47">
        <v>0.33</v>
      </c>
      <c r="S47">
        <v>0</v>
      </c>
      <c r="T47" s="62">
        <f t="shared" si="0"/>
        <v>25.979999999999997</v>
      </c>
      <c r="U47" s="4">
        <v>10</v>
      </c>
      <c r="V47" s="62">
        <f t="shared" si="1"/>
        <v>35.979999999999997</v>
      </c>
    </row>
    <row r="48" spans="1:28" x14ac:dyDescent="0.2">
      <c r="A48" s="11">
        <v>40342</v>
      </c>
      <c r="B48">
        <v>18.66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4.66</v>
      </c>
      <c r="M48">
        <v>0</v>
      </c>
      <c r="N48">
        <v>0</v>
      </c>
      <c r="O48">
        <v>2.33</v>
      </c>
      <c r="P48">
        <v>0</v>
      </c>
      <c r="Q48">
        <v>0</v>
      </c>
      <c r="R48">
        <v>0.33</v>
      </c>
      <c r="S48">
        <v>0</v>
      </c>
      <c r="T48" s="62">
        <f t="shared" si="0"/>
        <v>25.979999999999997</v>
      </c>
      <c r="U48" s="4">
        <v>10</v>
      </c>
      <c r="V48" s="62">
        <f t="shared" si="1"/>
        <v>35.979999999999997</v>
      </c>
    </row>
    <row r="49" spans="1:22" x14ac:dyDescent="0.2">
      <c r="A49" s="11">
        <v>40343</v>
      </c>
      <c r="B49">
        <v>18.66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4.66</v>
      </c>
      <c r="M49">
        <v>0</v>
      </c>
      <c r="N49">
        <v>0</v>
      </c>
      <c r="O49">
        <v>2.33</v>
      </c>
      <c r="P49">
        <v>0</v>
      </c>
      <c r="Q49">
        <v>0</v>
      </c>
      <c r="R49">
        <v>0.33</v>
      </c>
      <c r="S49">
        <v>0</v>
      </c>
      <c r="T49" s="62">
        <f t="shared" si="0"/>
        <v>25.979999999999997</v>
      </c>
      <c r="U49" s="4">
        <v>10</v>
      </c>
      <c r="V49" s="62">
        <f t="shared" si="1"/>
        <v>35.979999999999997</v>
      </c>
    </row>
    <row r="50" spans="1:22" x14ac:dyDescent="0.2">
      <c r="A50" s="11">
        <v>40344</v>
      </c>
      <c r="B50">
        <v>291</v>
      </c>
      <c r="C50">
        <v>0</v>
      </c>
      <c r="D50">
        <v>0</v>
      </c>
      <c r="E50">
        <v>0</v>
      </c>
      <c r="F50">
        <v>0</v>
      </c>
      <c r="G50">
        <v>2</v>
      </c>
      <c r="H50" s="1">
        <v>0</v>
      </c>
      <c r="I50" s="4">
        <v>0</v>
      </c>
      <c r="J50" s="4">
        <v>0</v>
      </c>
      <c r="K50" s="4">
        <v>0</v>
      </c>
      <c r="L50" s="4">
        <v>11</v>
      </c>
      <c r="M50" s="4">
        <v>0</v>
      </c>
      <c r="N50" s="1">
        <v>0</v>
      </c>
      <c r="O50" s="4">
        <v>4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308</v>
      </c>
      <c r="U50" s="4">
        <v>12</v>
      </c>
      <c r="V50" s="62">
        <f t="shared" si="1"/>
        <v>320</v>
      </c>
    </row>
    <row r="51" spans="1:22" x14ac:dyDescent="0.2">
      <c r="A51" s="11">
        <v>40345</v>
      </c>
      <c r="B51">
        <v>102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62">
        <f t="shared" si="0"/>
        <v>107</v>
      </c>
      <c r="U51" s="4">
        <v>9</v>
      </c>
      <c r="V51" s="62">
        <f t="shared" si="1"/>
        <v>116</v>
      </c>
    </row>
    <row r="52" spans="1:22" x14ac:dyDescent="0.2">
      <c r="A52" s="11">
        <v>40346</v>
      </c>
      <c r="B52">
        <v>844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5</v>
      </c>
      <c r="M52">
        <v>0</v>
      </c>
      <c r="N52">
        <v>0</v>
      </c>
      <c r="O52">
        <v>7</v>
      </c>
      <c r="P52">
        <v>0</v>
      </c>
      <c r="Q52">
        <v>0</v>
      </c>
      <c r="R52">
        <v>1</v>
      </c>
      <c r="S52">
        <v>0</v>
      </c>
      <c r="T52" s="62">
        <f t="shared" si="0"/>
        <v>857</v>
      </c>
      <c r="U52" s="4">
        <v>125</v>
      </c>
      <c r="V52" s="62">
        <f t="shared" si="1"/>
        <v>982</v>
      </c>
    </row>
    <row r="53" spans="1:22" x14ac:dyDescent="0.2">
      <c r="A53" s="11">
        <v>40347</v>
      </c>
      <c r="B53">
        <v>270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3</v>
      </c>
      <c r="K53">
        <v>0</v>
      </c>
      <c r="L53">
        <v>4</v>
      </c>
      <c r="M53">
        <v>0</v>
      </c>
      <c r="N53">
        <v>0</v>
      </c>
      <c r="O53">
        <v>3</v>
      </c>
      <c r="P53">
        <v>0</v>
      </c>
      <c r="Q53">
        <v>0</v>
      </c>
      <c r="R53">
        <v>0</v>
      </c>
      <c r="S53">
        <v>0</v>
      </c>
      <c r="T53" s="62">
        <f t="shared" si="0"/>
        <v>281</v>
      </c>
      <c r="U53" s="4">
        <v>64</v>
      </c>
      <c r="V53" s="62">
        <f t="shared" si="1"/>
        <v>345</v>
      </c>
    </row>
    <row r="54" spans="1:22" x14ac:dyDescent="0.2">
      <c r="A54" s="11">
        <v>40348</v>
      </c>
      <c r="B54">
        <v>308.60000000000002</v>
      </c>
      <c r="C54">
        <v>0.33</v>
      </c>
      <c r="D54">
        <v>0</v>
      </c>
      <c r="E54">
        <v>3.66</v>
      </c>
      <c r="F54">
        <v>0</v>
      </c>
      <c r="G54">
        <v>0</v>
      </c>
      <c r="H54">
        <v>0</v>
      </c>
      <c r="I54">
        <v>0</v>
      </c>
      <c r="J54">
        <v>0.33</v>
      </c>
      <c r="K54">
        <v>0</v>
      </c>
      <c r="L54">
        <v>0.33</v>
      </c>
      <c r="M54">
        <v>0</v>
      </c>
      <c r="N54">
        <v>0</v>
      </c>
      <c r="O54">
        <v>0.66</v>
      </c>
      <c r="P54">
        <v>0</v>
      </c>
      <c r="Q54">
        <v>0</v>
      </c>
      <c r="R54">
        <v>0</v>
      </c>
      <c r="S54">
        <v>0</v>
      </c>
      <c r="T54" s="62">
        <f t="shared" si="0"/>
        <v>313.91000000000003</v>
      </c>
      <c r="U54" s="4">
        <v>43.33</v>
      </c>
      <c r="V54" s="62">
        <f t="shared" si="1"/>
        <v>357.24</v>
      </c>
    </row>
    <row r="55" spans="1:22" x14ac:dyDescent="0.2">
      <c r="A55" s="11">
        <v>40349</v>
      </c>
      <c r="B55">
        <v>308.60000000000002</v>
      </c>
      <c r="C55">
        <v>0.33</v>
      </c>
      <c r="D55">
        <v>0</v>
      </c>
      <c r="E55">
        <v>3.66</v>
      </c>
      <c r="F55">
        <v>0</v>
      </c>
      <c r="G55">
        <v>0</v>
      </c>
      <c r="H55">
        <v>0</v>
      </c>
      <c r="I55">
        <v>0</v>
      </c>
      <c r="J55">
        <v>0.33</v>
      </c>
      <c r="K55">
        <v>0</v>
      </c>
      <c r="L55">
        <v>0.33</v>
      </c>
      <c r="M55">
        <v>0</v>
      </c>
      <c r="N55">
        <v>0</v>
      </c>
      <c r="O55">
        <v>0.66</v>
      </c>
      <c r="P55">
        <v>0</v>
      </c>
      <c r="Q55">
        <v>0</v>
      </c>
      <c r="R55">
        <v>0</v>
      </c>
      <c r="S55">
        <v>0</v>
      </c>
      <c r="T55" s="62">
        <f t="shared" si="0"/>
        <v>313.91000000000003</v>
      </c>
      <c r="U55" s="4">
        <v>43.33</v>
      </c>
      <c r="V55" s="62">
        <f t="shared" si="1"/>
        <v>357.24</v>
      </c>
    </row>
    <row r="56" spans="1:22" x14ac:dyDescent="0.2">
      <c r="A56" s="11">
        <v>40350</v>
      </c>
      <c r="B56">
        <v>308.60000000000002</v>
      </c>
      <c r="C56">
        <v>0.33</v>
      </c>
      <c r="D56">
        <v>0</v>
      </c>
      <c r="E56">
        <v>3.66</v>
      </c>
      <c r="F56">
        <v>0</v>
      </c>
      <c r="G56">
        <v>0</v>
      </c>
      <c r="H56">
        <v>0</v>
      </c>
      <c r="I56">
        <v>0</v>
      </c>
      <c r="J56">
        <v>0.33</v>
      </c>
      <c r="K56">
        <v>0</v>
      </c>
      <c r="L56">
        <v>0.33</v>
      </c>
      <c r="M56">
        <v>0</v>
      </c>
      <c r="N56">
        <v>0</v>
      </c>
      <c r="O56">
        <v>0.66</v>
      </c>
      <c r="P56">
        <v>0</v>
      </c>
      <c r="Q56">
        <v>0</v>
      </c>
      <c r="R56">
        <v>0</v>
      </c>
      <c r="S56">
        <v>0</v>
      </c>
      <c r="T56" s="62">
        <f t="shared" si="0"/>
        <v>313.91000000000003</v>
      </c>
      <c r="U56" s="4">
        <v>43.33</v>
      </c>
      <c r="V56" s="62">
        <f t="shared" si="1"/>
        <v>357.24</v>
      </c>
    </row>
    <row r="57" spans="1:22" x14ac:dyDescent="0.2">
      <c r="A57" s="11">
        <v>40351</v>
      </c>
      <c r="B57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</v>
      </c>
      <c r="M57">
        <v>0</v>
      </c>
      <c r="N57">
        <v>0</v>
      </c>
      <c r="O57">
        <v>0</v>
      </c>
      <c r="P57">
        <v>0</v>
      </c>
      <c r="Q57">
        <v>0</v>
      </c>
      <c r="R57">
        <v>19</v>
      </c>
      <c r="S57">
        <v>0</v>
      </c>
      <c r="T57" s="62">
        <f t="shared" si="0"/>
        <v>127</v>
      </c>
      <c r="U57" s="4">
        <v>21</v>
      </c>
      <c r="V57" s="62">
        <f t="shared" si="1"/>
        <v>148</v>
      </c>
    </row>
    <row r="58" spans="1:22" x14ac:dyDescent="0.2">
      <c r="A58" s="11">
        <v>40352</v>
      </c>
      <c r="B58">
        <v>172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</v>
      </c>
      <c r="J58">
        <v>0</v>
      </c>
      <c r="K58">
        <v>0</v>
      </c>
      <c r="L58">
        <v>0</v>
      </c>
      <c r="M58">
        <v>0</v>
      </c>
      <c r="N58">
        <v>0</v>
      </c>
      <c r="O58">
        <v>11</v>
      </c>
      <c r="P58">
        <v>0</v>
      </c>
      <c r="Q58">
        <v>0</v>
      </c>
      <c r="R58">
        <v>16</v>
      </c>
      <c r="S58">
        <v>0</v>
      </c>
      <c r="T58" s="62">
        <f t="shared" si="0"/>
        <v>202</v>
      </c>
      <c r="U58" s="4">
        <v>18</v>
      </c>
      <c r="V58" s="62">
        <f t="shared" si="1"/>
        <v>220</v>
      </c>
    </row>
    <row r="59" spans="1:22" x14ac:dyDescent="0.2">
      <c r="A59" s="11">
        <v>40353</v>
      </c>
      <c r="B59">
        <v>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99</v>
      </c>
      <c r="U59" s="4">
        <v>11</v>
      </c>
      <c r="V59" s="62">
        <f t="shared" si="1"/>
        <v>110</v>
      </c>
    </row>
    <row r="60" spans="1:22" x14ac:dyDescent="0.2">
      <c r="A60" s="11">
        <v>40354</v>
      </c>
      <c r="B60">
        <v>158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0</v>
      </c>
      <c r="T60" s="62">
        <f t="shared" si="0"/>
        <v>163</v>
      </c>
      <c r="U60" s="4">
        <v>19</v>
      </c>
      <c r="V60" s="62">
        <f t="shared" si="1"/>
        <v>182</v>
      </c>
    </row>
    <row r="61" spans="1:22" x14ac:dyDescent="0.2">
      <c r="A61" s="11">
        <v>40355</v>
      </c>
      <c r="B61">
        <v>122.6</v>
      </c>
      <c r="C61">
        <v>0.33</v>
      </c>
      <c r="D61">
        <v>0</v>
      </c>
      <c r="E61">
        <v>0</v>
      </c>
      <c r="F61">
        <v>0</v>
      </c>
      <c r="G61">
        <v>0</v>
      </c>
      <c r="H61">
        <v>0</v>
      </c>
      <c r="I61">
        <v>0.33</v>
      </c>
      <c r="J61">
        <v>0.33</v>
      </c>
      <c r="K61">
        <v>0</v>
      </c>
      <c r="L61">
        <v>1.66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62">
        <f t="shared" si="0"/>
        <v>126.24999999999999</v>
      </c>
      <c r="U61" s="4">
        <v>7.66</v>
      </c>
      <c r="V61" s="62">
        <f t="shared" si="1"/>
        <v>133.91</v>
      </c>
    </row>
    <row r="62" spans="1:22" x14ac:dyDescent="0.2">
      <c r="A62" s="11">
        <v>40356</v>
      </c>
      <c r="B62">
        <v>122.6</v>
      </c>
      <c r="C62">
        <v>0.33</v>
      </c>
      <c r="D62">
        <v>0</v>
      </c>
      <c r="E62">
        <v>0</v>
      </c>
      <c r="F62">
        <v>0</v>
      </c>
      <c r="G62">
        <v>0</v>
      </c>
      <c r="H62">
        <v>0</v>
      </c>
      <c r="I62">
        <v>0.33</v>
      </c>
      <c r="J62">
        <v>0.33</v>
      </c>
      <c r="K62">
        <v>0</v>
      </c>
      <c r="L62">
        <v>1.66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62">
        <f t="shared" si="0"/>
        <v>126.24999999999999</v>
      </c>
      <c r="U62" s="4">
        <v>7.66</v>
      </c>
      <c r="V62" s="62">
        <f t="shared" si="1"/>
        <v>133.91</v>
      </c>
    </row>
    <row r="63" spans="1:22" x14ac:dyDescent="0.2">
      <c r="A63" s="11">
        <v>40357</v>
      </c>
      <c r="B63">
        <v>122.6</v>
      </c>
      <c r="C63">
        <v>0.33</v>
      </c>
      <c r="D63">
        <v>0</v>
      </c>
      <c r="E63">
        <v>0</v>
      </c>
      <c r="F63">
        <v>0</v>
      </c>
      <c r="G63">
        <v>0</v>
      </c>
      <c r="H63">
        <v>0</v>
      </c>
      <c r="I63">
        <v>0.33</v>
      </c>
      <c r="J63">
        <v>0.33</v>
      </c>
      <c r="K63">
        <v>0</v>
      </c>
      <c r="L63">
        <v>1.66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62">
        <f t="shared" si="0"/>
        <v>126.24999999999999</v>
      </c>
      <c r="U63" s="4">
        <v>7.66</v>
      </c>
      <c r="V63" s="62">
        <f t="shared" si="1"/>
        <v>133.91</v>
      </c>
    </row>
    <row r="64" spans="1:22" x14ac:dyDescent="0.2">
      <c r="A64" s="11">
        <v>40358</v>
      </c>
      <c r="B64">
        <v>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3</v>
      </c>
      <c r="P64">
        <v>0</v>
      </c>
      <c r="Q64">
        <v>0</v>
      </c>
      <c r="R64">
        <v>1</v>
      </c>
      <c r="S64">
        <v>0</v>
      </c>
      <c r="T64" s="62">
        <f t="shared" si="0"/>
        <v>43</v>
      </c>
      <c r="U64" s="4">
        <v>14</v>
      </c>
      <c r="V64" s="62">
        <f t="shared" si="1"/>
        <v>57</v>
      </c>
    </row>
    <row r="65" spans="1:22" x14ac:dyDescent="0.2">
      <c r="A65" s="11">
        <v>40359</v>
      </c>
      <c r="B65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>
        <v>0</v>
      </c>
      <c r="T65" s="62">
        <f t="shared" si="0"/>
        <v>110</v>
      </c>
      <c r="U65" s="4">
        <v>17</v>
      </c>
      <c r="V65" s="62">
        <f t="shared" si="1"/>
        <v>127</v>
      </c>
    </row>
    <row r="66" spans="1:22" x14ac:dyDescent="0.2">
      <c r="A66" s="11">
        <v>40360</v>
      </c>
      <c r="B66">
        <v>307</v>
      </c>
      <c r="C66">
        <v>3</v>
      </c>
      <c r="D66">
        <v>0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7</v>
      </c>
      <c r="M66">
        <v>0</v>
      </c>
      <c r="N66">
        <v>0</v>
      </c>
      <c r="O66">
        <v>9</v>
      </c>
      <c r="P66">
        <v>0</v>
      </c>
      <c r="Q66">
        <v>0</v>
      </c>
      <c r="R66">
        <v>2</v>
      </c>
      <c r="S66">
        <v>0</v>
      </c>
      <c r="T66" s="62">
        <f t="shared" si="0"/>
        <v>332</v>
      </c>
      <c r="U66" s="4">
        <v>152</v>
      </c>
      <c r="V66" s="62">
        <f t="shared" si="1"/>
        <v>484</v>
      </c>
    </row>
    <row r="67" spans="1:22" x14ac:dyDescent="0.2">
      <c r="A67" s="11">
        <v>40361</v>
      </c>
      <c r="B67">
        <v>459</v>
      </c>
      <c r="C67">
        <v>4</v>
      </c>
      <c r="D67">
        <v>0</v>
      </c>
      <c r="E67">
        <v>0</v>
      </c>
      <c r="F67">
        <v>0</v>
      </c>
      <c r="G67">
        <v>1</v>
      </c>
      <c r="H67">
        <v>0</v>
      </c>
      <c r="I67">
        <v>2</v>
      </c>
      <c r="J67">
        <v>0</v>
      </c>
      <c r="K67">
        <v>0</v>
      </c>
      <c r="L67">
        <v>1</v>
      </c>
      <c r="M67">
        <v>12</v>
      </c>
      <c r="N67">
        <v>0</v>
      </c>
      <c r="O67">
        <v>3</v>
      </c>
      <c r="P67">
        <v>0</v>
      </c>
      <c r="Q67">
        <v>0</v>
      </c>
      <c r="R67">
        <v>2</v>
      </c>
      <c r="S67">
        <v>0</v>
      </c>
      <c r="T67" s="62">
        <f t="shared" si="0"/>
        <v>484</v>
      </c>
      <c r="U67" s="4">
        <v>207</v>
      </c>
      <c r="V67" s="62">
        <f t="shared" si="1"/>
        <v>691</v>
      </c>
    </row>
    <row r="68" spans="1:22" x14ac:dyDescent="0.2">
      <c r="A68" s="11">
        <v>40362</v>
      </c>
      <c r="B68">
        <v>170</v>
      </c>
      <c r="C68">
        <v>0.25</v>
      </c>
      <c r="D68">
        <v>0</v>
      </c>
      <c r="E68">
        <v>0</v>
      </c>
      <c r="F68">
        <v>0.25</v>
      </c>
      <c r="G68">
        <v>0.5</v>
      </c>
      <c r="H68">
        <v>0</v>
      </c>
      <c r="I68">
        <v>4.25</v>
      </c>
      <c r="J68">
        <v>2.25</v>
      </c>
      <c r="K68">
        <v>0</v>
      </c>
      <c r="L68">
        <v>0</v>
      </c>
      <c r="M68">
        <v>3</v>
      </c>
      <c r="N68">
        <v>0</v>
      </c>
      <c r="O68">
        <v>0.5</v>
      </c>
      <c r="P68">
        <v>0</v>
      </c>
      <c r="Q68">
        <v>0</v>
      </c>
      <c r="R68">
        <v>1.5</v>
      </c>
      <c r="S68">
        <v>0</v>
      </c>
      <c r="T68" s="62">
        <f t="shared" si="0"/>
        <v>182.5</v>
      </c>
      <c r="U68" s="4">
        <v>48.5</v>
      </c>
      <c r="V68" s="62">
        <f t="shared" si="1"/>
        <v>231</v>
      </c>
    </row>
    <row r="69" spans="1:22" x14ac:dyDescent="0.2">
      <c r="A69" s="11">
        <v>40363</v>
      </c>
      <c r="B69">
        <v>170</v>
      </c>
      <c r="C69">
        <v>0.25</v>
      </c>
      <c r="D69">
        <v>0</v>
      </c>
      <c r="E69">
        <v>0</v>
      </c>
      <c r="F69">
        <v>0.25</v>
      </c>
      <c r="G69">
        <v>0.5</v>
      </c>
      <c r="H69">
        <v>0</v>
      </c>
      <c r="I69">
        <v>4.25</v>
      </c>
      <c r="J69">
        <v>2.25</v>
      </c>
      <c r="K69">
        <v>0</v>
      </c>
      <c r="L69">
        <v>0</v>
      </c>
      <c r="M69">
        <v>3</v>
      </c>
      <c r="N69">
        <v>0</v>
      </c>
      <c r="O69">
        <v>0.5</v>
      </c>
      <c r="P69">
        <v>0</v>
      </c>
      <c r="Q69">
        <v>0</v>
      </c>
      <c r="R69">
        <v>1.5</v>
      </c>
      <c r="S69">
        <v>0</v>
      </c>
      <c r="T69" s="62">
        <f t="shared" si="0"/>
        <v>182.5</v>
      </c>
      <c r="U69" s="4">
        <v>48.5</v>
      </c>
      <c r="V69" s="62">
        <f t="shared" si="1"/>
        <v>231</v>
      </c>
    </row>
    <row r="70" spans="1:22" x14ac:dyDescent="0.2">
      <c r="A70" s="11">
        <v>40364</v>
      </c>
      <c r="B70">
        <v>170</v>
      </c>
      <c r="C70">
        <v>0.25</v>
      </c>
      <c r="D70">
        <v>0</v>
      </c>
      <c r="E70">
        <v>0</v>
      </c>
      <c r="F70">
        <v>0.25</v>
      </c>
      <c r="G70">
        <v>0.5</v>
      </c>
      <c r="H70">
        <v>0</v>
      </c>
      <c r="I70">
        <v>4.25</v>
      </c>
      <c r="J70">
        <v>2.25</v>
      </c>
      <c r="K70">
        <v>0</v>
      </c>
      <c r="L70">
        <v>0</v>
      </c>
      <c r="M70">
        <v>3</v>
      </c>
      <c r="N70">
        <v>0</v>
      </c>
      <c r="O70">
        <v>0.5</v>
      </c>
      <c r="P70">
        <v>0</v>
      </c>
      <c r="Q70">
        <v>0</v>
      </c>
      <c r="R70">
        <v>1.5</v>
      </c>
      <c r="S70">
        <v>0</v>
      </c>
      <c r="T70" s="62">
        <f t="shared" si="0"/>
        <v>182.5</v>
      </c>
      <c r="U70" s="4">
        <v>48.5</v>
      </c>
      <c r="V70" s="62">
        <f t="shared" si="1"/>
        <v>231</v>
      </c>
    </row>
    <row r="71" spans="1:22" x14ac:dyDescent="0.2">
      <c r="A71" s="11">
        <v>40365</v>
      </c>
      <c r="B71">
        <v>170</v>
      </c>
      <c r="C71">
        <v>0.25</v>
      </c>
      <c r="D71">
        <v>0</v>
      </c>
      <c r="E71">
        <v>0</v>
      </c>
      <c r="F71">
        <v>0.25</v>
      </c>
      <c r="G71">
        <v>0.5</v>
      </c>
      <c r="H71">
        <v>0</v>
      </c>
      <c r="I71">
        <v>4.25</v>
      </c>
      <c r="J71">
        <v>2.25</v>
      </c>
      <c r="K71">
        <v>0</v>
      </c>
      <c r="L71">
        <v>0</v>
      </c>
      <c r="M71">
        <v>3</v>
      </c>
      <c r="N71">
        <v>0</v>
      </c>
      <c r="O71">
        <v>0.5</v>
      </c>
      <c r="P71">
        <v>0</v>
      </c>
      <c r="Q71">
        <v>0</v>
      </c>
      <c r="R71">
        <v>1.5</v>
      </c>
      <c r="S71">
        <v>0</v>
      </c>
      <c r="T71" s="62">
        <f t="shared" si="0"/>
        <v>182.5</v>
      </c>
      <c r="U71" s="4">
        <v>48.5</v>
      </c>
      <c r="V71" s="62">
        <f t="shared" si="1"/>
        <v>231</v>
      </c>
    </row>
    <row r="72" spans="1:22" x14ac:dyDescent="0.2">
      <c r="A72" s="11">
        <v>40366</v>
      </c>
      <c r="B72">
        <v>49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62">
        <f t="shared" si="0"/>
        <v>51</v>
      </c>
      <c r="U72" s="4">
        <v>8</v>
      </c>
      <c r="V72" s="62">
        <f t="shared" si="1"/>
        <v>59</v>
      </c>
    </row>
    <row r="73" spans="1:22" x14ac:dyDescent="0.2">
      <c r="A73" s="11">
        <v>40367</v>
      </c>
      <c r="B73">
        <v>38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si="0"/>
        <v>41</v>
      </c>
      <c r="U73" s="4">
        <v>7</v>
      </c>
      <c r="V73" s="62">
        <f t="shared" si="1"/>
        <v>48</v>
      </c>
    </row>
    <row r="74" spans="1:22" x14ac:dyDescent="0.2">
      <c r="A74" s="11">
        <v>40368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 s="62">
        <f t="shared" ref="T74:T132" si="2">SUM(B74:S74)</f>
        <v>75</v>
      </c>
      <c r="U74" s="4">
        <v>28</v>
      </c>
      <c r="V74" s="62">
        <f t="shared" ref="V74:V132" si="3">SUM(T74:U74)</f>
        <v>103</v>
      </c>
    </row>
    <row r="75" spans="1:22" x14ac:dyDescent="0.2">
      <c r="A75" s="11">
        <v>40369</v>
      </c>
      <c r="B75">
        <v>40.33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0.67</v>
      </c>
      <c r="J75">
        <v>0</v>
      </c>
      <c r="K75">
        <v>0</v>
      </c>
      <c r="L75">
        <v>0.67</v>
      </c>
      <c r="M75">
        <v>0.33</v>
      </c>
      <c r="N75">
        <v>0</v>
      </c>
      <c r="O75">
        <v>3.67</v>
      </c>
      <c r="P75">
        <v>0</v>
      </c>
      <c r="Q75">
        <v>0</v>
      </c>
      <c r="R75">
        <v>0.67</v>
      </c>
      <c r="S75">
        <v>0</v>
      </c>
      <c r="T75" s="62">
        <f t="shared" si="2"/>
        <v>46.34</v>
      </c>
      <c r="U75" s="4">
        <v>25.67</v>
      </c>
      <c r="V75" s="62">
        <f t="shared" si="3"/>
        <v>72.010000000000005</v>
      </c>
    </row>
    <row r="76" spans="1:22" x14ac:dyDescent="0.2">
      <c r="A76" s="11">
        <v>40370</v>
      </c>
      <c r="B76">
        <v>40.33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0.67</v>
      </c>
      <c r="J76">
        <v>0</v>
      </c>
      <c r="K76">
        <v>0</v>
      </c>
      <c r="L76">
        <v>0.67</v>
      </c>
      <c r="M76">
        <v>0.33</v>
      </c>
      <c r="N76">
        <v>0</v>
      </c>
      <c r="O76">
        <v>3.67</v>
      </c>
      <c r="P76">
        <v>0</v>
      </c>
      <c r="Q76">
        <v>0</v>
      </c>
      <c r="R76">
        <v>0.67</v>
      </c>
      <c r="S76">
        <v>0</v>
      </c>
      <c r="T76" s="62">
        <f t="shared" si="2"/>
        <v>46.34</v>
      </c>
      <c r="U76" s="4">
        <v>25.67</v>
      </c>
      <c r="V76" s="62">
        <f t="shared" si="3"/>
        <v>72.010000000000005</v>
      </c>
    </row>
    <row r="77" spans="1:22" x14ac:dyDescent="0.2">
      <c r="A77" s="11">
        <v>40371</v>
      </c>
      <c r="B77">
        <v>40.33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0.67</v>
      </c>
      <c r="J77">
        <v>0</v>
      </c>
      <c r="K77">
        <v>0</v>
      </c>
      <c r="L77">
        <v>0.67</v>
      </c>
      <c r="M77">
        <v>0.33</v>
      </c>
      <c r="N77">
        <v>0</v>
      </c>
      <c r="O77">
        <v>3.67</v>
      </c>
      <c r="P77">
        <v>0</v>
      </c>
      <c r="Q77">
        <v>0</v>
      </c>
      <c r="R77">
        <v>0.67</v>
      </c>
      <c r="S77">
        <v>0</v>
      </c>
      <c r="T77" s="62">
        <f>SUM(B77:S77)</f>
        <v>46.34</v>
      </c>
      <c r="U77" s="4">
        <v>25.67</v>
      </c>
      <c r="V77" s="62">
        <f>SUM(T77:U77)</f>
        <v>72.010000000000005</v>
      </c>
    </row>
    <row r="78" spans="1:22" x14ac:dyDescent="0.2">
      <c r="A78" s="11">
        <v>40372</v>
      </c>
      <c r="B78">
        <v>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3</v>
      </c>
      <c r="P78">
        <v>0</v>
      </c>
      <c r="Q78">
        <v>0</v>
      </c>
      <c r="R78">
        <v>0</v>
      </c>
      <c r="S78">
        <v>0</v>
      </c>
      <c r="T78" s="62">
        <f>SUM(B78:S78)</f>
        <v>35</v>
      </c>
      <c r="U78" s="4">
        <v>44</v>
      </c>
      <c r="V78" s="62">
        <f>SUM(T78:U78)</f>
        <v>79</v>
      </c>
    </row>
    <row r="79" spans="1:22" x14ac:dyDescent="0.2">
      <c r="A79" s="11">
        <v>40373</v>
      </c>
      <c r="B79">
        <v>59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 s="62">
        <f t="shared" si="2"/>
        <v>63</v>
      </c>
      <c r="U79" s="4">
        <v>10</v>
      </c>
      <c r="V79" s="62">
        <f t="shared" si="3"/>
        <v>73</v>
      </c>
    </row>
    <row r="80" spans="1:22" x14ac:dyDescent="0.2">
      <c r="A80" s="11">
        <v>40374</v>
      </c>
      <c r="B80">
        <v>43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2</v>
      </c>
      <c r="J80">
        <v>2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2"/>
        <v>49</v>
      </c>
      <c r="U80" s="4">
        <v>23</v>
      </c>
      <c r="V80" s="62">
        <f t="shared" si="3"/>
        <v>72</v>
      </c>
    </row>
    <row r="81" spans="1:22" x14ac:dyDescent="0.2">
      <c r="A81" s="11">
        <v>40375</v>
      </c>
      <c r="B81">
        <v>35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2</v>
      </c>
      <c r="J81" s="4">
        <v>0</v>
      </c>
      <c r="K81" s="4">
        <v>0</v>
      </c>
      <c r="L81" s="4">
        <v>0</v>
      </c>
      <c r="M81" s="4">
        <v>2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39</v>
      </c>
      <c r="U81" s="4">
        <v>24</v>
      </c>
      <c r="V81" s="62">
        <f t="shared" si="3"/>
        <v>63</v>
      </c>
    </row>
    <row r="82" spans="1:22" x14ac:dyDescent="0.2">
      <c r="A82" s="11">
        <v>40376</v>
      </c>
      <c r="B82">
        <v>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2.33</v>
      </c>
      <c r="J82">
        <v>0</v>
      </c>
      <c r="K82">
        <v>0</v>
      </c>
      <c r="L82">
        <v>0.66</v>
      </c>
      <c r="M82">
        <v>0.66</v>
      </c>
      <c r="N82">
        <v>0</v>
      </c>
      <c r="O82">
        <v>0.33</v>
      </c>
      <c r="P82">
        <v>0</v>
      </c>
      <c r="Q82">
        <v>0</v>
      </c>
      <c r="R82">
        <v>0.33</v>
      </c>
      <c r="S82">
        <v>0</v>
      </c>
      <c r="T82" s="62">
        <f t="shared" si="2"/>
        <v>50.309999999999988</v>
      </c>
      <c r="U82" s="4">
        <v>12.33</v>
      </c>
      <c r="V82" s="62">
        <f t="shared" si="3"/>
        <v>62.639999999999986</v>
      </c>
    </row>
    <row r="83" spans="1:22" x14ac:dyDescent="0.2">
      <c r="A83" s="11">
        <v>40377</v>
      </c>
      <c r="B83">
        <v>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2.33</v>
      </c>
      <c r="J83">
        <v>0</v>
      </c>
      <c r="K83">
        <v>0</v>
      </c>
      <c r="L83">
        <v>0.66</v>
      </c>
      <c r="M83">
        <v>0.66</v>
      </c>
      <c r="N83">
        <v>0</v>
      </c>
      <c r="O83">
        <v>0.33</v>
      </c>
      <c r="P83">
        <v>0</v>
      </c>
      <c r="Q83">
        <v>0</v>
      </c>
      <c r="R83">
        <v>0.33</v>
      </c>
      <c r="S83">
        <v>0</v>
      </c>
      <c r="T83" s="62">
        <f t="shared" si="2"/>
        <v>50.309999999999988</v>
      </c>
      <c r="U83" s="4">
        <v>12.33</v>
      </c>
      <c r="V83" s="62">
        <f t="shared" si="3"/>
        <v>62.639999999999986</v>
      </c>
    </row>
    <row r="84" spans="1:22" x14ac:dyDescent="0.2">
      <c r="A84" s="11">
        <v>40378</v>
      </c>
      <c r="B84">
        <v>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2.33</v>
      </c>
      <c r="J84">
        <v>0</v>
      </c>
      <c r="K84">
        <v>0</v>
      </c>
      <c r="L84">
        <v>0.66</v>
      </c>
      <c r="M84">
        <v>0.66</v>
      </c>
      <c r="N84">
        <v>0</v>
      </c>
      <c r="O84">
        <v>0.33</v>
      </c>
      <c r="P84">
        <v>0</v>
      </c>
      <c r="Q84">
        <v>0</v>
      </c>
      <c r="R84">
        <v>0.33</v>
      </c>
      <c r="S84">
        <v>0</v>
      </c>
      <c r="T84" s="62">
        <f>SUM(B84:S84)</f>
        <v>50.309999999999988</v>
      </c>
      <c r="U84" s="4">
        <v>12.33</v>
      </c>
      <c r="V84" s="62">
        <f>SUM(T84:U84)</f>
        <v>62.639999999999986</v>
      </c>
    </row>
    <row r="85" spans="1:22" x14ac:dyDescent="0.2">
      <c r="A85" s="11">
        <v>40379</v>
      </c>
      <c r="B85">
        <v>70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62">
        <f>SUM(B85:S85)</f>
        <v>74</v>
      </c>
      <c r="U85" s="4">
        <v>13</v>
      </c>
      <c r="V85" s="62">
        <f>SUM(T85:U85)</f>
        <v>87</v>
      </c>
    </row>
    <row r="86" spans="1:22" x14ac:dyDescent="0.2">
      <c r="A86" s="11">
        <v>40380</v>
      </c>
      <c r="B86">
        <v>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62">
        <f t="shared" si="2"/>
        <v>49</v>
      </c>
      <c r="U86" s="4">
        <v>11</v>
      </c>
      <c r="V86" s="62">
        <f t="shared" si="3"/>
        <v>60</v>
      </c>
    </row>
    <row r="87" spans="1:22" x14ac:dyDescent="0.2">
      <c r="A87" s="11">
        <v>40381</v>
      </c>
      <c r="B87">
        <v>50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56</v>
      </c>
      <c r="U87" s="4">
        <v>26</v>
      </c>
      <c r="V87" s="62">
        <f t="shared" si="3"/>
        <v>82</v>
      </c>
    </row>
    <row r="88" spans="1:22" x14ac:dyDescent="0.2">
      <c r="A88" s="11">
        <v>40382</v>
      </c>
      <c r="B88">
        <v>31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s="62">
        <f t="shared" si="2"/>
        <v>38</v>
      </c>
      <c r="U88" s="4">
        <v>7</v>
      </c>
      <c r="V88" s="62">
        <f t="shared" si="3"/>
        <v>45</v>
      </c>
    </row>
    <row r="89" spans="1:22" x14ac:dyDescent="0.2">
      <c r="A89" s="11">
        <v>40383</v>
      </c>
      <c r="B89">
        <v>89.3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62">
        <f t="shared" si="2"/>
        <v>90.63</v>
      </c>
      <c r="U89" s="4">
        <v>27</v>
      </c>
      <c r="V89" s="62">
        <f t="shared" si="3"/>
        <v>117.63</v>
      </c>
    </row>
    <row r="90" spans="1:22" x14ac:dyDescent="0.2">
      <c r="A90" s="11">
        <v>40384</v>
      </c>
      <c r="B90">
        <v>89.3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si="2"/>
        <v>90.63</v>
      </c>
      <c r="U90" s="4">
        <v>27</v>
      </c>
      <c r="V90" s="62">
        <f t="shared" si="3"/>
        <v>117.63</v>
      </c>
    </row>
    <row r="91" spans="1:22" x14ac:dyDescent="0.2">
      <c r="A91" s="11">
        <v>40385</v>
      </c>
      <c r="B91">
        <v>89.3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>SUM(B91:S91)</f>
        <v>90.63</v>
      </c>
      <c r="U91" s="4">
        <v>27</v>
      </c>
      <c r="V91" s="62">
        <f>SUM(T91:U91)</f>
        <v>117.63</v>
      </c>
    </row>
    <row r="92" spans="1:22" x14ac:dyDescent="0.2">
      <c r="A92" s="11">
        <v>40386</v>
      </c>
      <c r="B92">
        <v>369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12</v>
      </c>
      <c r="J92">
        <v>0</v>
      </c>
      <c r="K92">
        <v>0</v>
      </c>
      <c r="L92">
        <v>2</v>
      </c>
      <c r="M92">
        <v>0</v>
      </c>
      <c r="N92">
        <v>0</v>
      </c>
      <c r="O92">
        <v>3</v>
      </c>
      <c r="P92">
        <v>0</v>
      </c>
      <c r="Q92">
        <v>0</v>
      </c>
      <c r="R92">
        <v>0</v>
      </c>
      <c r="S92">
        <v>0</v>
      </c>
      <c r="T92" s="62">
        <f>SUM(B92:S92)</f>
        <v>388</v>
      </c>
      <c r="U92" s="4">
        <v>138</v>
      </c>
      <c r="V92" s="62">
        <f>SUM(T92:U92)</f>
        <v>526</v>
      </c>
    </row>
    <row r="93" spans="1:22" x14ac:dyDescent="0.2">
      <c r="A93" s="11">
        <v>40387</v>
      </c>
      <c r="B93">
        <v>76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8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87</v>
      </c>
      <c r="U93" s="4">
        <v>34</v>
      </c>
      <c r="V93" s="62">
        <f t="shared" si="3"/>
        <v>121</v>
      </c>
    </row>
    <row r="94" spans="1:22" x14ac:dyDescent="0.2">
      <c r="A94" s="11">
        <v>40388</v>
      </c>
      <c r="B94">
        <v>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60</v>
      </c>
      <c r="U94" s="4">
        <v>14</v>
      </c>
      <c r="V94" s="62">
        <f t="shared" si="3"/>
        <v>74</v>
      </c>
    </row>
    <row r="95" spans="1:22" x14ac:dyDescent="0.2">
      <c r="A95" s="11">
        <v>40389</v>
      </c>
      <c r="B95">
        <v>145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5</v>
      </c>
      <c r="J95">
        <v>0</v>
      </c>
      <c r="K95">
        <v>0</v>
      </c>
      <c r="L95">
        <v>1</v>
      </c>
      <c r="M95">
        <v>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62">
        <f t="shared" si="2"/>
        <v>153</v>
      </c>
      <c r="U95" s="4">
        <v>47</v>
      </c>
      <c r="V95" s="62">
        <f t="shared" si="3"/>
        <v>200</v>
      </c>
    </row>
    <row r="96" spans="1:22" x14ac:dyDescent="0.2">
      <c r="A96" s="11">
        <v>40390</v>
      </c>
      <c r="B96">
        <v>59</v>
      </c>
      <c r="C96">
        <v>0.33</v>
      </c>
      <c r="D96">
        <v>0</v>
      </c>
      <c r="E96">
        <v>0</v>
      </c>
      <c r="F96">
        <v>0</v>
      </c>
      <c r="G96">
        <v>0</v>
      </c>
      <c r="H96">
        <v>0</v>
      </c>
      <c r="I96">
        <v>8.33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s="62">
        <f t="shared" si="2"/>
        <v>68.66</v>
      </c>
      <c r="U96" s="4">
        <v>17.600000000000001</v>
      </c>
      <c r="V96" s="62">
        <f t="shared" si="3"/>
        <v>86.259999999999991</v>
      </c>
    </row>
    <row r="97" spans="1:22" x14ac:dyDescent="0.2">
      <c r="A97" s="11">
        <v>40391</v>
      </c>
      <c r="B97">
        <v>59</v>
      </c>
      <c r="C97">
        <v>0.33</v>
      </c>
      <c r="D97">
        <v>0</v>
      </c>
      <c r="E97">
        <v>0</v>
      </c>
      <c r="F97">
        <v>0</v>
      </c>
      <c r="G97">
        <v>0</v>
      </c>
      <c r="H97">
        <v>0</v>
      </c>
      <c r="I97">
        <v>8.33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s="62">
        <f t="shared" si="2"/>
        <v>68.66</v>
      </c>
      <c r="U97" s="4">
        <v>17.600000000000001</v>
      </c>
      <c r="V97" s="62">
        <f t="shared" si="3"/>
        <v>86.259999999999991</v>
      </c>
    </row>
    <row r="98" spans="1:22" x14ac:dyDescent="0.2">
      <c r="A98" s="11">
        <v>40392</v>
      </c>
      <c r="B98">
        <v>59</v>
      </c>
      <c r="C98">
        <v>0.33</v>
      </c>
      <c r="D98">
        <v>0</v>
      </c>
      <c r="E98">
        <v>0</v>
      </c>
      <c r="F98">
        <v>0</v>
      </c>
      <c r="G98">
        <v>0</v>
      </c>
      <c r="H98">
        <v>0</v>
      </c>
      <c r="I98">
        <v>8.33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s="62">
        <f t="shared" si="2"/>
        <v>68.66</v>
      </c>
      <c r="U98" s="4">
        <v>17.600000000000001</v>
      </c>
      <c r="V98" s="62">
        <f t="shared" si="3"/>
        <v>86.259999999999991</v>
      </c>
    </row>
    <row r="99" spans="1:22" x14ac:dyDescent="0.2">
      <c r="A99" s="11">
        <v>40393</v>
      </c>
      <c r="B99">
        <v>47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 s="4">
        <v>15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62">
        <f t="shared" si="2"/>
        <v>63</v>
      </c>
      <c r="U99" s="4">
        <v>8</v>
      </c>
      <c r="V99" s="62">
        <f t="shared" si="3"/>
        <v>71</v>
      </c>
    </row>
    <row r="100" spans="1:22" x14ac:dyDescent="0.2">
      <c r="A100" s="11">
        <v>40394</v>
      </c>
      <c r="B100">
        <v>96</v>
      </c>
      <c r="C100">
        <v>3</v>
      </c>
      <c r="D100">
        <v>0</v>
      </c>
      <c r="E100">
        <v>2</v>
      </c>
      <c r="F100">
        <v>0</v>
      </c>
      <c r="G100">
        <v>0</v>
      </c>
      <c r="H100" s="1">
        <v>0</v>
      </c>
      <c r="I100" s="4">
        <v>39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4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144</v>
      </c>
      <c r="U100" s="4">
        <v>21</v>
      </c>
      <c r="V100" s="62">
        <f t="shared" si="3"/>
        <v>165</v>
      </c>
    </row>
    <row r="101" spans="1:22" x14ac:dyDescent="0.2">
      <c r="A101" s="11">
        <v>40395</v>
      </c>
      <c r="B101">
        <v>48</v>
      </c>
      <c r="C101">
        <v>3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26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2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79</v>
      </c>
      <c r="U101" s="4">
        <v>51</v>
      </c>
      <c r="V101" s="62">
        <f t="shared" si="3"/>
        <v>130</v>
      </c>
    </row>
    <row r="102" spans="1:22" x14ac:dyDescent="0.2">
      <c r="A102" s="11">
        <v>40396</v>
      </c>
      <c r="B102">
        <v>44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21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3</v>
      </c>
      <c r="P102">
        <v>0</v>
      </c>
      <c r="Q102">
        <v>0</v>
      </c>
      <c r="R102">
        <v>0</v>
      </c>
      <c r="S102">
        <v>0</v>
      </c>
      <c r="T102" s="62">
        <f t="shared" si="2"/>
        <v>70</v>
      </c>
      <c r="U102" s="4">
        <v>41</v>
      </c>
      <c r="V102" s="62">
        <f t="shared" si="3"/>
        <v>111</v>
      </c>
    </row>
    <row r="103" spans="1:22" x14ac:dyDescent="0.2">
      <c r="A103" s="11">
        <v>40397</v>
      </c>
      <c r="B103">
        <v>168</v>
      </c>
      <c r="C103">
        <v>0.33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4.66</v>
      </c>
      <c r="J103">
        <v>0</v>
      </c>
      <c r="K103">
        <v>0</v>
      </c>
      <c r="L103">
        <v>0.33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 s="62">
        <f t="shared" si="2"/>
        <v>174.32000000000002</v>
      </c>
      <c r="U103" s="4">
        <v>44.3</v>
      </c>
      <c r="V103" s="62">
        <f t="shared" si="3"/>
        <v>218.62</v>
      </c>
    </row>
    <row r="104" spans="1:22" x14ac:dyDescent="0.2">
      <c r="A104" s="11">
        <v>40398</v>
      </c>
      <c r="B104">
        <v>168</v>
      </c>
      <c r="C104">
        <v>0.33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4.66</v>
      </c>
      <c r="J104">
        <v>0</v>
      </c>
      <c r="K104">
        <v>0</v>
      </c>
      <c r="L104">
        <v>0.33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62">
        <f t="shared" si="2"/>
        <v>174.32000000000002</v>
      </c>
      <c r="U104" s="4">
        <v>44.3</v>
      </c>
      <c r="V104" s="62">
        <f t="shared" si="3"/>
        <v>218.62</v>
      </c>
    </row>
    <row r="105" spans="1:22" x14ac:dyDescent="0.2">
      <c r="A105" s="11">
        <v>40399</v>
      </c>
      <c r="B105">
        <v>168</v>
      </c>
      <c r="C105">
        <v>0.33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4.66</v>
      </c>
      <c r="J105">
        <v>0</v>
      </c>
      <c r="K105">
        <v>0</v>
      </c>
      <c r="L105">
        <v>0.33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s="62">
        <f t="shared" si="2"/>
        <v>174.32000000000002</v>
      </c>
      <c r="U105" s="4">
        <v>44.3</v>
      </c>
      <c r="V105" s="62">
        <f t="shared" si="3"/>
        <v>218.62</v>
      </c>
    </row>
    <row r="106" spans="1:22" x14ac:dyDescent="0.2">
      <c r="A106" s="11">
        <v>40400</v>
      </c>
      <c r="B106">
        <v>217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 s="62">
        <f t="shared" si="2"/>
        <v>223</v>
      </c>
      <c r="U106" s="4">
        <v>47</v>
      </c>
      <c r="V106" s="62">
        <f t="shared" si="3"/>
        <v>270</v>
      </c>
    </row>
    <row r="107" spans="1:22" x14ac:dyDescent="0.2">
      <c r="A107" s="11">
        <v>40401</v>
      </c>
      <c r="B107">
        <v>45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50</v>
      </c>
      <c r="U107" s="4">
        <v>30</v>
      </c>
      <c r="V107" s="62">
        <f t="shared" si="3"/>
        <v>80</v>
      </c>
    </row>
    <row r="108" spans="1:22" x14ac:dyDescent="0.2">
      <c r="A108" s="11">
        <v>40402</v>
      </c>
      <c r="B108">
        <v>148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3</v>
      </c>
      <c r="J108" s="4">
        <v>0</v>
      </c>
      <c r="K108" s="4">
        <v>0</v>
      </c>
      <c r="L108" s="4">
        <v>1</v>
      </c>
      <c r="M108" s="4">
        <v>0</v>
      </c>
      <c r="N108" s="1">
        <v>0</v>
      </c>
      <c r="O108" s="4">
        <v>1</v>
      </c>
      <c r="P108" s="4">
        <v>0</v>
      </c>
      <c r="Q108" s="1">
        <v>0</v>
      </c>
      <c r="R108" s="4">
        <v>0</v>
      </c>
      <c r="S108" s="1">
        <v>0</v>
      </c>
      <c r="T108" s="62">
        <f t="shared" ref="T108" si="4">SUM(B108:S108)</f>
        <v>153</v>
      </c>
      <c r="U108" s="4">
        <v>19</v>
      </c>
      <c r="V108" s="62">
        <f t="shared" ref="V108" si="5">SUM(T108:U108)</f>
        <v>172</v>
      </c>
    </row>
    <row r="109" spans="1:22" x14ac:dyDescent="0.2">
      <c r="A109" s="11">
        <v>40403</v>
      </c>
      <c r="B109" t="s">
        <v>32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</row>
    <row r="110" spans="1:22" x14ac:dyDescent="0.2">
      <c r="A110" s="11">
        <v>40404</v>
      </c>
      <c r="B110">
        <v>48.6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5.66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0</v>
      </c>
      <c r="T110" s="62">
        <f t="shared" si="2"/>
        <v>57.260000000000005</v>
      </c>
      <c r="U110" s="4">
        <v>5.33</v>
      </c>
      <c r="V110" s="62">
        <f t="shared" si="3"/>
        <v>62.59</v>
      </c>
    </row>
    <row r="111" spans="1:22" x14ac:dyDescent="0.2">
      <c r="A111" s="11">
        <v>40405</v>
      </c>
      <c r="B111">
        <v>48.6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5.66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0</v>
      </c>
      <c r="Q111">
        <v>0</v>
      </c>
      <c r="R111">
        <v>0</v>
      </c>
      <c r="S111">
        <v>0</v>
      </c>
      <c r="T111" s="62">
        <f t="shared" si="2"/>
        <v>57.260000000000005</v>
      </c>
      <c r="U111" s="4">
        <v>5.33</v>
      </c>
      <c r="V111" s="62">
        <f t="shared" si="3"/>
        <v>62.59</v>
      </c>
    </row>
    <row r="112" spans="1:22" x14ac:dyDescent="0.2">
      <c r="A112" s="11">
        <v>40406</v>
      </c>
      <c r="B112">
        <v>48.6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5.66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0</v>
      </c>
      <c r="Q112">
        <v>0</v>
      </c>
      <c r="R112">
        <v>0</v>
      </c>
      <c r="S112">
        <v>0</v>
      </c>
      <c r="T112" s="62">
        <f t="shared" si="2"/>
        <v>57.260000000000005</v>
      </c>
      <c r="U112" s="4">
        <v>5.33</v>
      </c>
      <c r="V112" s="62">
        <f t="shared" si="3"/>
        <v>62.59</v>
      </c>
    </row>
    <row r="113" spans="1:22" x14ac:dyDescent="0.2">
      <c r="A113" s="11">
        <v>40407</v>
      </c>
      <c r="B113">
        <v>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2.25</v>
      </c>
      <c r="J113">
        <v>0</v>
      </c>
      <c r="K113">
        <v>0</v>
      </c>
      <c r="L113">
        <v>0.25</v>
      </c>
      <c r="M113">
        <v>0</v>
      </c>
      <c r="N113">
        <v>0</v>
      </c>
      <c r="O113">
        <v>0.75</v>
      </c>
      <c r="P113">
        <v>0</v>
      </c>
      <c r="Q113">
        <v>0</v>
      </c>
      <c r="R113">
        <v>0</v>
      </c>
      <c r="S113">
        <v>0</v>
      </c>
      <c r="T113" s="62">
        <f t="shared" si="2"/>
        <v>8.25</v>
      </c>
      <c r="U113" s="4">
        <v>0.75</v>
      </c>
      <c r="V113" s="62">
        <f t="shared" si="3"/>
        <v>9</v>
      </c>
    </row>
    <row r="114" spans="1:22" x14ac:dyDescent="0.2">
      <c r="A114" s="11">
        <v>40408</v>
      </c>
      <c r="B114">
        <v>72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21</v>
      </c>
      <c r="J114">
        <v>3</v>
      </c>
      <c r="K114">
        <v>0</v>
      </c>
      <c r="L114">
        <v>1</v>
      </c>
      <c r="M114">
        <v>0</v>
      </c>
      <c r="N114">
        <v>0</v>
      </c>
      <c r="O114">
        <v>40</v>
      </c>
      <c r="P114">
        <v>0</v>
      </c>
      <c r="Q114">
        <v>0</v>
      </c>
      <c r="R114">
        <v>0</v>
      </c>
      <c r="S114">
        <v>0</v>
      </c>
      <c r="T114" s="62">
        <f t="shared" si="2"/>
        <v>138</v>
      </c>
      <c r="U114">
        <v>13</v>
      </c>
      <c r="V114">
        <v>0</v>
      </c>
    </row>
    <row r="115" spans="1:22" x14ac:dyDescent="0.2">
      <c r="A115" s="11">
        <v>40409</v>
      </c>
      <c r="B115">
        <v>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0</v>
      </c>
      <c r="Q115">
        <v>0</v>
      </c>
      <c r="R115">
        <v>0</v>
      </c>
      <c r="S115">
        <v>0</v>
      </c>
      <c r="T115" s="62">
        <f t="shared" si="2"/>
        <v>29</v>
      </c>
      <c r="U115" s="4">
        <v>5</v>
      </c>
      <c r="V115" s="62"/>
    </row>
    <row r="116" spans="1:22" x14ac:dyDescent="0.2">
      <c r="A116" s="11">
        <v>40410</v>
      </c>
      <c r="B116">
        <v>39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62">
        <f t="shared" si="2"/>
        <v>44</v>
      </c>
      <c r="U116" s="4">
        <v>6</v>
      </c>
      <c r="V116" s="62"/>
    </row>
    <row r="117" spans="1:22" x14ac:dyDescent="0.2">
      <c r="A117" s="11">
        <v>40411</v>
      </c>
      <c r="B117">
        <v>53</v>
      </c>
      <c r="C117">
        <v>0.33</v>
      </c>
      <c r="D117">
        <v>0</v>
      </c>
      <c r="E117">
        <v>0</v>
      </c>
      <c r="F117" s="4">
        <v>0</v>
      </c>
      <c r="G117" s="4">
        <v>0.33</v>
      </c>
      <c r="H117" s="12">
        <v>0</v>
      </c>
      <c r="I117" s="3">
        <v>4.67</v>
      </c>
      <c r="J117" s="4">
        <v>0.33</v>
      </c>
      <c r="K117" s="4">
        <v>0</v>
      </c>
      <c r="L117" s="4">
        <v>0.33</v>
      </c>
      <c r="M117" s="4">
        <v>0</v>
      </c>
      <c r="N117" s="1">
        <v>0</v>
      </c>
      <c r="O117" s="1">
        <v>2.67</v>
      </c>
      <c r="P117" s="1">
        <v>0</v>
      </c>
      <c r="Q117" s="1">
        <v>0</v>
      </c>
      <c r="R117" s="4">
        <v>0</v>
      </c>
      <c r="S117" s="1">
        <v>0</v>
      </c>
      <c r="T117" s="62">
        <f t="shared" si="2"/>
        <v>61.66</v>
      </c>
      <c r="U117" s="4">
        <v>12.67</v>
      </c>
      <c r="V117" s="62">
        <f t="shared" si="3"/>
        <v>74.33</v>
      </c>
    </row>
    <row r="118" spans="1:22" x14ac:dyDescent="0.2">
      <c r="A118" s="11">
        <v>40412</v>
      </c>
      <c r="B118">
        <v>53</v>
      </c>
      <c r="C118">
        <v>0.33</v>
      </c>
      <c r="D118">
        <v>0</v>
      </c>
      <c r="E118">
        <v>0</v>
      </c>
      <c r="F118" s="4">
        <v>0</v>
      </c>
      <c r="G118" s="4">
        <v>0.33</v>
      </c>
      <c r="H118" s="12">
        <v>0</v>
      </c>
      <c r="I118" s="3">
        <v>4.67</v>
      </c>
      <c r="J118" s="4">
        <v>0.33</v>
      </c>
      <c r="K118" s="4">
        <v>0</v>
      </c>
      <c r="L118" s="4">
        <v>0.33</v>
      </c>
      <c r="M118" s="4">
        <v>0</v>
      </c>
      <c r="N118" s="1">
        <v>0</v>
      </c>
      <c r="O118" s="1">
        <v>2.67</v>
      </c>
      <c r="P118" s="1">
        <v>0</v>
      </c>
      <c r="Q118" s="1">
        <v>0</v>
      </c>
      <c r="R118" s="4">
        <v>0</v>
      </c>
      <c r="S118" s="1">
        <v>0</v>
      </c>
      <c r="T118" s="62">
        <f t="shared" si="2"/>
        <v>61.66</v>
      </c>
      <c r="U118" s="4">
        <v>12.67</v>
      </c>
      <c r="V118" s="62">
        <f t="shared" si="3"/>
        <v>74.33</v>
      </c>
    </row>
    <row r="119" spans="1:22" x14ac:dyDescent="0.2">
      <c r="A119" s="11">
        <v>40413</v>
      </c>
      <c r="B119">
        <v>53</v>
      </c>
      <c r="C119">
        <v>0.33</v>
      </c>
      <c r="D119">
        <v>0</v>
      </c>
      <c r="E119">
        <v>0</v>
      </c>
      <c r="F119" s="4">
        <v>0</v>
      </c>
      <c r="G119" s="4">
        <v>0.33</v>
      </c>
      <c r="H119" s="12">
        <v>0</v>
      </c>
      <c r="I119" s="3">
        <v>4.67</v>
      </c>
      <c r="J119" s="4">
        <v>0.33</v>
      </c>
      <c r="K119" s="4">
        <v>0</v>
      </c>
      <c r="L119" s="4">
        <v>0.33</v>
      </c>
      <c r="M119" s="4">
        <v>0</v>
      </c>
      <c r="N119" s="1">
        <v>0</v>
      </c>
      <c r="O119" s="1">
        <v>2.67</v>
      </c>
      <c r="P119" s="1">
        <v>0</v>
      </c>
      <c r="Q119" s="1">
        <v>0</v>
      </c>
      <c r="R119" s="4">
        <v>0</v>
      </c>
      <c r="S119" s="1">
        <v>0</v>
      </c>
      <c r="T119" s="62">
        <f>SUM(B119:S119)</f>
        <v>61.66</v>
      </c>
      <c r="U119" s="4">
        <v>12.67</v>
      </c>
      <c r="V119" s="62">
        <f>SUM(T119:U119)</f>
        <v>74.33</v>
      </c>
    </row>
    <row r="120" spans="1:22" x14ac:dyDescent="0.2">
      <c r="A120" s="11">
        <v>40414</v>
      </c>
      <c r="B120">
        <v>36</v>
      </c>
      <c r="C120">
        <v>0</v>
      </c>
      <c r="D120">
        <v>0</v>
      </c>
      <c r="E120">
        <v>0</v>
      </c>
      <c r="F120" s="4">
        <v>0</v>
      </c>
      <c r="G120" s="4">
        <v>0</v>
      </c>
      <c r="H120" s="12">
        <v>0</v>
      </c>
      <c r="I120" s="3">
        <v>3</v>
      </c>
      <c r="J120" s="4">
        <v>0</v>
      </c>
      <c r="K120" s="4">
        <v>0</v>
      </c>
      <c r="L120" s="4">
        <v>0</v>
      </c>
      <c r="M120" s="4">
        <v>0</v>
      </c>
      <c r="N120" s="1">
        <v>0</v>
      </c>
      <c r="O120" s="1">
        <v>0</v>
      </c>
      <c r="P120" s="1">
        <v>0</v>
      </c>
      <c r="Q120" s="1">
        <v>0</v>
      </c>
      <c r="R120" s="4">
        <v>0</v>
      </c>
      <c r="S120" s="1">
        <v>0</v>
      </c>
      <c r="T120" s="62">
        <f>SUM(B120:S120)</f>
        <v>39</v>
      </c>
      <c r="U120" s="4">
        <v>10</v>
      </c>
      <c r="V120" s="62">
        <f>SUM(T120:U120)</f>
        <v>49</v>
      </c>
    </row>
    <row r="121" spans="1:22" x14ac:dyDescent="0.2">
      <c r="A121" s="11">
        <v>40415</v>
      </c>
      <c r="B121">
        <v>55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</v>
      </c>
      <c r="P121">
        <v>0</v>
      </c>
      <c r="Q121">
        <v>0</v>
      </c>
      <c r="R121">
        <v>0</v>
      </c>
      <c r="S121">
        <v>0</v>
      </c>
      <c r="T121" s="62">
        <f t="shared" si="2"/>
        <v>66</v>
      </c>
      <c r="U121" s="4">
        <v>19</v>
      </c>
      <c r="V121" s="62">
        <f t="shared" si="3"/>
        <v>85</v>
      </c>
    </row>
    <row r="122" spans="1:22" x14ac:dyDescent="0.2">
      <c r="A122" s="11">
        <v>40416</v>
      </c>
      <c r="B122">
        <v>12</v>
      </c>
      <c r="C122">
        <v>0</v>
      </c>
      <c r="D122">
        <v>0</v>
      </c>
      <c r="E122">
        <v>0</v>
      </c>
      <c r="F122" s="4">
        <v>0</v>
      </c>
      <c r="G122" s="4">
        <v>0</v>
      </c>
      <c r="H122" s="1">
        <v>0</v>
      </c>
      <c r="I122" s="8">
        <v>1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2</v>
      </c>
      <c r="P122" s="4">
        <v>0</v>
      </c>
      <c r="Q122" s="4">
        <v>0</v>
      </c>
      <c r="R122" s="4">
        <v>0</v>
      </c>
      <c r="S122" s="4">
        <v>0</v>
      </c>
      <c r="T122" s="62">
        <f t="shared" si="2"/>
        <v>15</v>
      </c>
      <c r="U122" s="4">
        <v>7</v>
      </c>
      <c r="V122" s="62">
        <f t="shared" si="3"/>
        <v>22</v>
      </c>
    </row>
    <row r="123" spans="1:22" x14ac:dyDescent="0.2">
      <c r="A123" s="11">
        <v>40417</v>
      </c>
      <c r="B123">
        <v>20</v>
      </c>
      <c r="C123">
        <v>0</v>
      </c>
      <c r="D123">
        <v>0</v>
      </c>
      <c r="E123">
        <v>0</v>
      </c>
      <c r="F123" s="4">
        <v>0</v>
      </c>
      <c r="G123" s="4">
        <v>0</v>
      </c>
      <c r="H123" s="1">
        <v>0</v>
      </c>
      <c r="I123" s="8">
        <v>2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12">
        <v>3</v>
      </c>
      <c r="P123" s="12">
        <v>0</v>
      </c>
      <c r="Q123" s="1">
        <v>0</v>
      </c>
      <c r="R123" s="4">
        <v>0</v>
      </c>
      <c r="S123" s="1">
        <v>0</v>
      </c>
      <c r="T123" s="62">
        <f>SUM(B123:S123)</f>
        <v>25</v>
      </c>
      <c r="U123" s="4">
        <v>12</v>
      </c>
      <c r="V123" s="62">
        <f>SUM(T123:U123)</f>
        <v>37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</row>
    <row r="127" spans="1:22" x14ac:dyDescent="0.2">
      <c r="A127" s="11">
        <v>40421</v>
      </c>
      <c r="B127" t="s">
        <v>32</v>
      </c>
      <c r="C127" t="s">
        <v>32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</row>
    <row r="128" spans="1:22" x14ac:dyDescent="0.2">
      <c r="A128" s="11">
        <v>40422</v>
      </c>
      <c r="B128">
        <v>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 s="62">
        <f t="shared" ref="T128" si="6">SUM(B128:S128)</f>
        <v>52</v>
      </c>
      <c r="U128" s="4">
        <v>32</v>
      </c>
      <c r="V128" s="62">
        <f t="shared" ref="V128" si="7">SUM(T128:U128)</f>
        <v>84</v>
      </c>
    </row>
    <row r="129" spans="1:22" x14ac:dyDescent="0.2">
      <c r="A129" s="11">
        <v>40423</v>
      </c>
      <c r="B129">
        <v>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 s="62">
        <f t="shared" si="2"/>
        <v>14</v>
      </c>
      <c r="U129" s="4">
        <v>6</v>
      </c>
      <c r="V129" s="62">
        <f t="shared" si="3"/>
        <v>20</v>
      </c>
    </row>
    <row r="130" spans="1:22" x14ac:dyDescent="0.2">
      <c r="A130" s="11">
        <v>40424</v>
      </c>
      <c r="B130">
        <v>16</v>
      </c>
      <c r="C130">
        <v>0</v>
      </c>
      <c r="D130">
        <v>0</v>
      </c>
      <c r="E130">
        <v>0</v>
      </c>
      <c r="F130">
        <v>0</v>
      </c>
      <c r="G130">
        <v>0</v>
      </c>
      <c r="H130" s="6">
        <v>0</v>
      </c>
      <c r="I130" s="3">
        <v>2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3">
        <v>3</v>
      </c>
      <c r="P130" s="4">
        <v>0</v>
      </c>
      <c r="Q130" s="12">
        <v>0</v>
      </c>
      <c r="R130" s="8">
        <v>0</v>
      </c>
      <c r="S130" s="12">
        <v>0</v>
      </c>
      <c r="T130" s="62">
        <f t="shared" si="2"/>
        <v>21</v>
      </c>
      <c r="U130" s="4">
        <v>7</v>
      </c>
      <c r="V130" s="62">
        <f t="shared" si="3"/>
        <v>28</v>
      </c>
    </row>
    <row r="131" spans="1:22" x14ac:dyDescent="0.2">
      <c r="A131" s="11">
        <v>40425</v>
      </c>
      <c r="B131">
        <v>5.5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 s="62">
        <f t="shared" si="2"/>
        <v>6.5</v>
      </c>
      <c r="U131" s="4">
        <v>3.25</v>
      </c>
      <c r="V131" s="62">
        <f t="shared" si="3"/>
        <v>9.75</v>
      </c>
    </row>
    <row r="132" spans="1:22" x14ac:dyDescent="0.2">
      <c r="A132" s="11">
        <v>40426</v>
      </c>
      <c r="B132">
        <v>5.5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 s="62">
        <f t="shared" si="2"/>
        <v>6.5</v>
      </c>
      <c r="U132" s="4">
        <v>3.25</v>
      </c>
      <c r="V132" s="62">
        <f t="shared" si="3"/>
        <v>9.75</v>
      </c>
    </row>
    <row r="133" spans="1:22" x14ac:dyDescent="0.2">
      <c r="A133" s="11">
        <v>40427</v>
      </c>
      <c r="B133">
        <v>5.5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 s="62">
        <f t="shared" ref="T133:T139" si="8">SUM(B133:S133)</f>
        <v>6.5</v>
      </c>
      <c r="U133" s="4">
        <v>3.25</v>
      </c>
      <c r="V133" s="62">
        <f t="shared" ref="V133:V139" si="9">SUM(T133:U133)</f>
        <v>9.75</v>
      </c>
    </row>
    <row r="134" spans="1:22" x14ac:dyDescent="0.2">
      <c r="A134" s="11">
        <v>40428</v>
      </c>
      <c r="B134">
        <v>5.5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 s="62">
        <f t="shared" si="8"/>
        <v>6.5</v>
      </c>
      <c r="U134" s="4">
        <v>3.25</v>
      </c>
      <c r="V134" s="62">
        <f t="shared" si="9"/>
        <v>9.75</v>
      </c>
    </row>
    <row r="135" spans="1:22" x14ac:dyDescent="0.2">
      <c r="A135" s="11">
        <v>40429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8"/>
        <v>3</v>
      </c>
      <c r="U135" s="4">
        <v>0</v>
      </c>
      <c r="V135" s="62">
        <f t="shared" si="9"/>
        <v>3</v>
      </c>
    </row>
    <row r="136" spans="1:22" x14ac:dyDescent="0.2">
      <c r="A136" s="11">
        <v>40430</v>
      </c>
      <c r="B136">
        <v>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62">
        <f t="shared" si="8"/>
        <v>9</v>
      </c>
      <c r="U136" s="4">
        <v>2</v>
      </c>
      <c r="V136" s="62">
        <f t="shared" si="9"/>
        <v>11</v>
      </c>
    </row>
    <row r="137" spans="1:22" x14ac:dyDescent="0.2">
      <c r="A137" s="11">
        <v>40431</v>
      </c>
      <c r="B137">
        <v>4.75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0.75</v>
      </c>
      <c r="P137">
        <v>0</v>
      </c>
      <c r="Q137">
        <v>0</v>
      </c>
      <c r="R137">
        <v>0</v>
      </c>
      <c r="S137">
        <v>0</v>
      </c>
      <c r="T137" s="62">
        <f t="shared" si="8"/>
        <v>6</v>
      </c>
      <c r="U137" s="4">
        <v>0.25</v>
      </c>
      <c r="V137" s="62">
        <f t="shared" si="9"/>
        <v>6.25</v>
      </c>
    </row>
    <row r="138" spans="1:22" x14ac:dyDescent="0.2">
      <c r="A138" s="11">
        <v>40432</v>
      </c>
      <c r="B138">
        <v>4.75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0.75</v>
      </c>
      <c r="P138">
        <v>0</v>
      </c>
      <c r="Q138">
        <v>0</v>
      </c>
      <c r="R138">
        <v>0</v>
      </c>
      <c r="S138">
        <v>0</v>
      </c>
      <c r="T138" s="62">
        <f t="shared" si="8"/>
        <v>6</v>
      </c>
      <c r="U138" s="4">
        <v>0.25</v>
      </c>
      <c r="V138" s="62">
        <f t="shared" si="9"/>
        <v>6.25</v>
      </c>
    </row>
    <row r="139" spans="1:22" x14ac:dyDescent="0.2">
      <c r="A139" s="11">
        <v>40433</v>
      </c>
      <c r="B139">
        <v>4.75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0.75</v>
      </c>
      <c r="P139">
        <v>0</v>
      </c>
      <c r="Q139">
        <v>0</v>
      </c>
      <c r="R139">
        <v>0</v>
      </c>
      <c r="S139">
        <v>0</v>
      </c>
      <c r="T139" s="62">
        <f t="shared" si="8"/>
        <v>6</v>
      </c>
      <c r="U139" s="4">
        <v>0.25</v>
      </c>
      <c r="V139" s="62">
        <f t="shared" si="9"/>
        <v>6.25</v>
      </c>
    </row>
    <row r="140" spans="1:22" x14ac:dyDescent="0.2">
      <c r="A140" s="11">
        <v>40434</v>
      </c>
      <c r="B140">
        <v>4.75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0.75</v>
      </c>
      <c r="P140">
        <v>0</v>
      </c>
      <c r="Q140">
        <v>0</v>
      </c>
      <c r="R140">
        <v>0</v>
      </c>
      <c r="S140">
        <v>0</v>
      </c>
      <c r="T140" s="62">
        <f t="shared" ref="T140:T146" si="10">SUM(B140:S140)</f>
        <v>6</v>
      </c>
      <c r="U140" s="4">
        <v>0.25</v>
      </c>
      <c r="V140" s="62">
        <f t="shared" ref="V140:V146" si="11">SUM(T140:U140)</f>
        <v>6.25</v>
      </c>
    </row>
    <row r="141" spans="1:22" x14ac:dyDescent="0.2">
      <c r="A141" s="11">
        <v>40435</v>
      </c>
      <c r="B141">
        <v>16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0</v>
      </c>
      <c r="Q141">
        <v>0</v>
      </c>
      <c r="R141">
        <v>0</v>
      </c>
      <c r="S141">
        <v>0</v>
      </c>
      <c r="T141" s="62">
        <f t="shared" si="10"/>
        <v>19</v>
      </c>
      <c r="U141" s="4">
        <v>1</v>
      </c>
      <c r="V141" s="62">
        <f t="shared" si="11"/>
        <v>20</v>
      </c>
    </row>
    <row r="142" spans="1:22" x14ac:dyDescent="0.2">
      <c r="A142" s="11">
        <v>40436</v>
      </c>
      <c r="B142">
        <v>19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</v>
      </c>
      <c r="P142">
        <v>0</v>
      </c>
      <c r="Q142">
        <v>0</v>
      </c>
      <c r="R142">
        <v>0</v>
      </c>
      <c r="S142">
        <v>0</v>
      </c>
      <c r="T142" s="62">
        <f t="shared" si="10"/>
        <v>24</v>
      </c>
      <c r="U142" s="4">
        <v>6</v>
      </c>
      <c r="V142" s="62">
        <f t="shared" si="11"/>
        <v>30</v>
      </c>
    </row>
    <row r="143" spans="1:22" x14ac:dyDescent="0.2">
      <c r="A143" s="11">
        <v>40437</v>
      </c>
      <c r="B143"/>
      <c r="H143" s="4"/>
      <c r="I143" s="8"/>
      <c r="J143" s="4"/>
      <c r="K143" s="4"/>
      <c r="L143" s="4"/>
      <c r="M143" s="4"/>
      <c r="N143" s="4"/>
      <c r="O143" s="8"/>
      <c r="P143" s="4"/>
      <c r="Q143" s="12"/>
      <c r="R143" s="8"/>
      <c r="S143" s="12"/>
      <c r="T143" s="62">
        <f t="shared" si="10"/>
        <v>0</v>
      </c>
      <c r="U143" s="4"/>
      <c r="V143" s="62">
        <f t="shared" si="11"/>
        <v>0</v>
      </c>
    </row>
    <row r="144" spans="1:22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12"/>
      <c r="R144" s="8"/>
      <c r="S144" s="12"/>
      <c r="T144" s="62">
        <f t="shared" si="10"/>
        <v>0</v>
      </c>
      <c r="U144" s="4"/>
      <c r="V144" s="62">
        <f t="shared" si="11"/>
        <v>0</v>
      </c>
    </row>
    <row r="145" spans="1:22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12"/>
      <c r="R145" s="8"/>
      <c r="S145" s="12"/>
      <c r="T145" s="62">
        <f t="shared" si="10"/>
        <v>0</v>
      </c>
      <c r="U145" s="4"/>
      <c r="V145" s="62">
        <f t="shared" si="11"/>
        <v>0</v>
      </c>
    </row>
    <row r="146" spans="1:22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12"/>
      <c r="R146" s="8"/>
      <c r="S146" s="12"/>
      <c r="T146" s="62">
        <f t="shared" si="10"/>
        <v>0</v>
      </c>
      <c r="U146" s="4"/>
      <c r="V146" s="62">
        <f t="shared" si="11"/>
        <v>0</v>
      </c>
    </row>
    <row r="147" spans="1:22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12"/>
      <c r="R147" s="8"/>
      <c r="S147" s="12"/>
      <c r="T147" s="62">
        <f t="shared" ref="T147:T152" si="12">SUM(B147:S147)</f>
        <v>0</v>
      </c>
      <c r="U147" s="4"/>
      <c r="V147" s="62">
        <f t="shared" ref="V147:V152" si="13">SUM(T147:U147)</f>
        <v>0</v>
      </c>
    </row>
    <row r="148" spans="1:22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12"/>
      <c r="R148" s="8"/>
      <c r="S148" s="12"/>
      <c r="T148" s="62">
        <f t="shared" si="12"/>
        <v>0</v>
      </c>
      <c r="U148" s="4"/>
      <c r="V148" s="62">
        <f t="shared" si="13"/>
        <v>0</v>
      </c>
    </row>
    <row r="149" spans="1:22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12"/>
      <c r="R149" s="8"/>
      <c r="S149" s="12"/>
      <c r="T149" s="62">
        <f t="shared" si="12"/>
        <v>0</v>
      </c>
      <c r="U149" s="4"/>
      <c r="V149" s="62">
        <f t="shared" si="13"/>
        <v>0</v>
      </c>
    </row>
    <row r="150" spans="1:22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12"/>
      <c r="R150" s="8"/>
      <c r="S150" s="12"/>
      <c r="T150" s="62">
        <f t="shared" si="12"/>
        <v>0</v>
      </c>
      <c r="U150" s="4"/>
      <c r="V150" s="62">
        <f t="shared" si="13"/>
        <v>0</v>
      </c>
    </row>
    <row r="151" spans="1:22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12"/>
      <c r="R151" s="8"/>
      <c r="S151" s="12"/>
      <c r="T151" s="62">
        <f t="shared" si="12"/>
        <v>0</v>
      </c>
      <c r="U151" s="4"/>
      <c r="V151" s="62">
        <f t="shared" si="13"/>
        <v>0</v>
      </c>
    </row>
    <row r="152" spans="1:22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12"/>
      <c r="R152" s="8"/>
      <c r="S152" s="12"/>
      <c r="T152" s="62">
        <f t="shared" si="12"/>
        <v>0</v>
      </c>
      <c r="U152" s="4"/>
      <c r="V152" s="62">
        <f t="shared" si="13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SUM(B9:B132)</f>
        <v>9137.2700000000023</v>
      </c>
      <c r="C155">
        <f t="shared" ref="C155:V155" si="14">SUM(C9:C132)</f>
        <v>37.949999999999989</v>
      </c>
      <c r="D155">
        <f t="shared" si="14"/>
        <v>0</v>
      </c>
      <c r="E155">
        <f t="shared" si="14"/>
        <v>18.98</v>
      </c>
      <c r="F155">
        <f t="shared" si="14"/>
        <v>1.99</v>
      </c>
      <c r="G155">
        <f t="shared" si="14"/>
        <v>9.99</v>
      </c>
      <c r="H155">
        <f t="shared" si="14"/>
        <v>0</v>
      </c>
      <c r="I155">
        <f t="shared" si="14"/>
        <v>320.20000000000005</v>
      </c>
      <c r="J155">
        <f t="shared" si="14"/>
        <v>25.959999999999994</v>
      </c>
      <c r="K155">
        <f t="shared" si="14"/>
        <v>1</v>
      </c>
      <c r="L155">
        <f t="shared" si="14"/>
        <v>92.169999999999973</v>
      </c>
      <c r="M155">
        <f t="shared" si="14"/>
        <v>37.97</v>
      </c>
      <c r="N155">
        <f t="shared" si="14"/>
        <v>0</v>
      </c>
      <c r="O155">
        <f t="shared" si="14"/>
        <v>325.72000000000008</v>
      </c>
      <c r="P155">
        <f t="shared" si="14"/>
        <v>0</v>
      </c>
      <c r="Q155">
        <f t="shared" si="14"/>
        <v>0</v>
      </c>
      <c r="R155">
        <f t="shared" si="14"/>
        <v>58.989999999999995</v>
      </c>
      <c r="S155">
        <f t="shared" si="14"/>
        <v>0</v>
      </c>
      <c r="T155">
        <f t="shared" si="14"/>
        <v>10068.19</v>
      </c>
      <c r="U155">
        <f t="shared" si="14"/>
        <v>2857.9300000000007</v>
      </c>
      <c r="V155">
        <f t="shared" si="14"/>
        <v>12691.119999999999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25490.739999999998</v>
      </c>
    </row>
  </sheetData>
  <mergeCells count="17">
    <mergeCell ref="V163:V164"/>
    <mergeCell ref="I153:N153"/>
    <mergeCell ref="O153:Q153"/>
    <mergeCell ref="R153:S153"/>
    <mergeCell ref="T153:T154"/>
    <mergeCell ref="V7:V8"/>
    <mergeCell ref="B153:H153"/>
    <mergeCell ref="A2:C2"/>
    <mergeCell ref="A1:C1"/>
    <mergeCell ref="A4:D4"/>
    <mergeCell ref="A5:C5"/>
    <mergeCell ref="T7:T8"/>
    <mergeCell ref="B7:H7"/>
    <mergeCell ref="I7:N7"/>
    <mergeCell ref="O7:Q7"/>
    <mergeCell ref="R7:S7"/>
    <mergeCell ref="A3:D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W165"/>
  <sheetViews>
    <sheetView zoomScale="80" zoomScaleNormal="80" workbookViewId="0">
      <pane ySplit="1905" topLeftCell="A5" activePane="bottomLeft"/>
      <selection activeCell="M8" sqref="M8"/>
      <selection pane="bottomLeft" activeCell="B8" sqref="B8:S8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124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125</v>
      </c>
      <c r="B3" s="73"/>
      <c r="C3" s="73"/>
      <c r="E3" s="65" t="s">
        <v>126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75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127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N9" s="1"/>
      <c r="O9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0.2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4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4.2</v>
      </c>
      <c r="U24" s="4">
        <v>0.4</v>
      </c>
      <c r="V24" s="62">
        <f t="shared" si="1"/>
        <v>4.6000000000000005</v>
      </c>
    </row>
    <row r="25" spans="1:22" x14ac:dyDescent="0.2">
      <c r="A25" s="11">
        <v>40319</v>
      </c>
      <c r="B25">
        <v>0.2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4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4.2</v>
      </c>
      <c r="U25" s="4">
        <v>0.4</v>
      </c>
      <c r="V25" s="62">
        <f t="shared" si="1"/>
        <v>4.6000000000000005</v>
      </c>
    </row>
    <row r="26" spans="1:22" x14ac:dyDescent="0.2">
      <c r="A26" s="11">
        <v>40320</v>
      </c>
      <c r="B26">
        <v>0.2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4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4.2</v>
      </c>
      <c r="U26" s="4">
        <v>0.4</v>
      </c>
      <c r="V26" s="62">
        <f t="shared" si="1"/>
        <v>4.6000000000000005</v>
      </c>
    </row>
    <row r="27" spans="1:22" x14ac:dyDescent="0.2">
      <c r="A27" s="11">
        <v>40321</v>
      </c>
      <c r="B27">
        <v>0.2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4</v>
      </c>
      <c r="P27" s="4">
        <v>0</v>
      </c>
      <c r="Q27" s="1">
        <v>0</v>
      </c>
      <c r="R27" s="4">
        <v>0</v>
      </c>
      <c r="S27" s="1">
        <v>0</v>
      </c>
      <c r="T27" s="62">
        <f t="shared" si="0"/>
        <v>4.2</v>
      </c>
      <c r="U27" s="4">
        <v>0.4</v>
      </c>
      <c r="V27" s="62">
        <f t="shared" si="1"/>
        <v>4.6000000000000005</v>
      </c>
    </row>
    <row r="28" spans="1:22" x14ac:dyDescent="0.2">
      <c r="A28" s="11">
        <v>40322</v>
      </c>
      <c r="B28">
        <v>0.2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4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4.2</v>
      </c>
      <c r="U28" s="4">
        <v>0.4</v>
      </c>
      <c r="V28" s="62">
        <f t="shared" si="1"/>
        <v>4.6000000000000005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5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5</v>
      </c>
      <c r="U29" s="4">
        <v>0</v>
      </c>
      <c r="V29" s="62">
        <f t="shared" si="1"/>
        <v>5</v>
      </c>
    </row>
    <row r="30" spans="1:22" x14ac:dyDescent="0.2">
      <c r="A30" s="11">
        <v>40324</v>
      </c>
      <c r="B30">
        <v>7</v>
      </c>
      <c r="C30">
        <v>2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1</v>
      </c>
      <c r="K30" s="4">
        <v>0</v>
      </c>
      <c r="L30" s="4">
        <v>0</v>
      </c>
      <c r="M30" s="4">
        <v>0</v>
      </c>
      <c r="N30" s="1">
        <v>0</v>
      </c>
      <c r="O30" s="4">
        <v>6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16</v>
      </c>
      <c r="U30" s="4">
        <v>1</v>
      </c>
      <c r="V30" s="62">
        <f t="shared" si="1"/>
        <v>17</v>
      </c>
    </row>
    <row r="31" spans="1:22" x14ac:dyDescent="0.2">
      <c r="A31" s="11">
        <v>40325</v>
      </c>
      <c r="B31">
        <v>7</v>
      </c>
      <c r="C31">
        <v>1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31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39</v>
      </c>
      <c r="U31" s="4">
        <v>5</v>
      </c>
      <c r="V31" s="62">
        <f t="shared" si="1"/>
        <v>44</v>
      </c>
    </row>
    <row r="32" spans="1:22" x14ac:dyDescent="0.2">
      <c r="A32" s="11">
        <v>40326</v>
      </c>
      <c r="B32">
        <v>3.25</v>
      </c>
      <c r="C32">
        <v>0.75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8.5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12.5</v>
      </c>
      <c r="U32" s="4">
        <v>3.5</v>
      </c>
      <c r="V32" s="62">
        <f t="shared" si="1"/>
        <v>16</v>
      </c>
    </row>
    <row r="33" spans="1:22" x14ac:dyDescent="0.2">
      <c r="A33" s="11">
        <v>40327</v>
      </c>
      <c r="B33">
        <v>3.25</v>
      </c>
      <c r="C33">
        <v>0.75</v>
      </c>
      <c r="D33">
        <v>0</v>
      </c>
      <c r="E33">
        <v>0</v>
      </c>
      <c r="F33">
        <v>0</v>
      </c>
      <c r="G33">
        <v>0</v>
      </c>
      <c r="H33" s="1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">
        <v>0</v>
      </c>
      <c r="O33" s="4">
        <v>8.5</v>
      </c>
      <c r="P33" s="4">
        <v>0</v>
      </c>
      <c r="Q33" s="1">
        <v>0</v>
      </c>
      <c r="R33" s="4">
        <v>0</v>
      </c>
      <c r="S33" s="1">
        <v>0</v>
      </c>
      <c r="T33" s="62">
        <f t="shared" si="0"/>
        <v>12.5</v>
      </c>
      <c r="U33" s="4">
        <v>3.5</v>
      </c>
      <c r="V33" s="62">
        <f t="shared" si="1"/>
        <v>16</v>
      </c>
    </row>
    <row r="34" spans="1:22" x14ac:dyDescent="0.2">
      <c r="A34" s="11">
        <v>40328</v>
      </c>
      <c r="B34">
        <v>3.25</v>
      </c>
      <c r="C34">
        <v>0.75</v>
      </c>
      <c r="D34">
        <v>0</v>
      </c>
      <c r="E34">
        <v>0</v>
      </c>
      <c r="F34">
        <v>0</v>
      </c>
      <c r="G34">
        <v>0</v>
      </c>
      <c r="H34" s="1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1">
        <v>0</v>
      </c>
      <c r="O34" s="4">
        <v>8.5</v>
      </c>
      <c r="P34" s="4">
        <v>0</v>
      </c>
      <c r="Q34" s="1">
        <v>0</v>
      </c>
      <c r="R34" s="4">
        <v>0</v>
      </c>
      <c r="S34" s="1">
        <v>0</v>
      </c>
      <c r="T34" s="62">
        <f t="shared" si="0"/>
        <v>12.5</v>
      </c>
      <c r="U34" s="4">
        <v>3.5</v>
      </c>
      <c r="V34" s="62">
        <f t="shared" si="1"/>
        <v>16</v>
      </c>
    </row>
    <row r="35" spans="1:22" x14ac:dyDescent="0.2">
      <c r="A35" s="11">
        <v>40329</v>
      </c>
      <c r="B35">
        <v>3.25</v>
      </c>
      <c r="C35">
        <v>0.75</v>
      </c>
      <c r="D35">
        <v>0</v>
      </c>
      <c r="E35">
        <v>0</v>
      </c>
      <c r="F35">
        <v>0</v>
      </c>
      <c r="G35">
        <v>0</v>
      </c>
      <c r="H35" s="1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1">
        <v>0</v>
      </c>
      <c r="O35" s="4">
        <v>8.5</v>
      </c>
      <c r="P35" s="4">
        <v>0</v>
      </c>
      <c r="Q35" s="1">
        <v>0</v>
      </c>
      <c r="R35" s="4">
        <v>0</v>
      </c>
      <c r="S35" s="1">
        <v>0</v>
      </c>
      <c r="T35" s="62">
        <f>SUM(B35:S35)</f>
        <v>12.5</v>
      </c>
      <c r="U35" s="4">
        <v>3.5</v>
      </c>
      <c r="V35" s="62">
        <f>SUM(T35:U35)</f>
        <v>16</v>
      </c>
    </row>
    <row r="36" spans="1:22" x14ac:dyDescent="0.2">
      <c r="A36" s="11">
        <v>40330</v>
      </c>
      <c r="B36">
        <v>3.25</v>
      </c>
      <c r="C36">
        <v>0.75</v>
      </c>
      <c r="D36">
        <v>0</v>
      </c>
      <c r="E36">
        <v>0</v>
      </c>
      <c r="F36">
        <v>0</v>
      </c>
      <c r="G36">
        <v>0</v>
      </c>
      <c r="H36" s="1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1">
        <v>0</v>
      </c>
      <c r="O36" s="4">
        <v>8.5</v>
      </c>
      <c r="P36" s="4">
        <v>0</v>
      </c>
      <c r="Q36" s="1">
        <v>0</v>
      </c>
      <c r="R36" s="4">
        <v>0</v>
      </c>
      <c r="S36" s="1">
        <v>0</v>
      </c>
      <c r="T36" s="62">
        <f>SUM(B36:S36)</f>
        <v>12.5</v>
      </c>
      <c r="U36" s="4">
        <v>3.5</v>
      </c>
      <c r="V36" s="62">
        <f>SUM(T36:U36)</f>
        <v>16</v>
      </c>
    </row>
    <row r="37" spans="1:22" x14ac:dyDescent="0.2">
      <c r="A37" s="11">
        <v>40331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 s="62">
        <f t="shared" si="0"/>
        <v>3</v>
      </c>
      <c r="U37" s="4">
        <v>0</v>
      </c>
      <c r="V37" s="62">
        <f t="shared" si="1"/>
        <v>3</v>
      </c>
    </row>
    <row r="38" spans="1:22" x14ac:dyDescent="0.2">
      <c r="A38" s="11">
        <v>40332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1</v>
      </c>
      <c r="P38" s="4">
        <v>0</v>
      </c>
      <c r="Q38" s="1">
        <v>0</v>
      </c>
      <c r="R38" s="4">
        <v>0</v>
      </c>
      <c r="S38" s="1">
        <v>0</v>
      </c>
      <c r="T38" s="62">
        <f t="shared" si="0"/>
        <v>7</v>
      </c>
      <c r="U38" s="4">
        <v>0</v>
      </c>
      <c r="V38" s="62">
        <f t="shared" si="1"/>
        <v>7</v>
      </c>
    </row>
    <row r="39" spans="1:22" x14ac:dyDescent="0.2">
      <c r="A39" s="11">
        <v>40333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2</v>
      </c>
      <c r="U39" s="4">
        <v>1</v>
      </c>
      <c r="V39" s="62">
        <f t="shared" si="1"/>
        <v>3</v>
      </c>
    </row>
    <row r="40" spans="1:22" x14ac:dyDescent="0.2">
      <c r="A40" s="11">
        <v>40334</v>
      </c>
      <c r="B40">
        <v>5.33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</v>
      </c>
      <c r="M40">
        <v>0</v>
      </c>
      <c r="N40">
        <v>0</v>
      </c>
      <c r="O40">
        <v>3</v>
      </c>
      <c r="P40">
        <v>0</v>
      </c>
      <c r="Q40">
        <v>0</v>
      </c>
      <c r="R40">
        <v>0</v>
      </c>
      <c r="S40">
        <v>0</v>
      </c>
      <c r="T40" s="62">
        <f t="shared" si="0"/>
        <v>8.66</v>
      </c>
      <c r="U40" s="4">
        <v>2</v>
      </c>
      <c r="V40" s="62">
        <f t="shared" si="1"/>
        <v>10.66</v>
      </c>
    </row>
    <row r="41" spans="1:22" x14ac:dyDescent="0.2">
      <c r="A41" s="11">
        <v>40335</v>
      </c>
      <c r="B41">
        <v>5.33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</v>
      </c>
      <c r="M41">
        <v>0</v>
      </c>
      <c r="N41">
        <v>0</v>
      </c>
      <c r="O41">
        <v>3</v>
      </c>
      <c r="P41">
        <v>0</v>
      </c>
      <c r="Q41">
        <v>0</v>
      </c>
      <c r="R41">
        <v>0</v>
      </c>
      <c r="S41">
        <v>0</v>
      </c>
      <c r="T41" s="62">
        <v>0</v>
      </c>
      <c r="U41" s="4">
        <v>2</v>
      </c>
      <c r="V41" s="62">
        <f t="shared" si="1"/>
        <v>2</v>
      </c>
    </row>
    <row r="42" spans="1:22" x14ac:dyDescent="0.2">
      <c r="A42" s="11">
        <v>40336</v>
      </c>
      <c r="B42">
        <v>5.33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0.33</v>
      </c>
      <c r="M42">
        <v>0</v>
      </c>
      <c r="N42">
        <v>0</v>
      </c>
      <c r="O42">
        <v>3</v>
      </c>
      <c r="P42">
        <v>0</v>
      </c>
      <c r="Q42">
        <v>0</v>
      </c>
      <c r="R42">
        <v>0</v>
      </c>
      <c r="S42">
        <v>0</v>
      </c>
      <c r="T42" s="62">
        <v>0</v>
      </c>
      <c r="U42" s="4">
        <v>2</v>
      </c>
      <c r="V42" s="62">
        <f>SUM(T42:U42)</f>
        <v>2</v>
      </c>
    </row>
    <row r="43" spans="1:22" x14ac:dyDescent="0.2">
      <c r="A43" s="11">
        <v>40337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6</v>
      </c>
      <c r="P43" s="4">
        <v>0</v>
      </c>
      <c r="Q43" s="1">
        <v>0</v>
      </c>
      <c r="R43" s="4">
        <v>0</v>
      </c>
      <c r="S43" s="1">
        <v>0</v>
      </c>
      <c r="T43" s="62">
        <v>0</v>
      </c>
      <c r="U43" s="4">
        <v>4</v>
      </c>
      <c r="V43" s="62">
        <f>SUM(T43:U43)</f>
        <v>4</v>
      </c>
    </row>
    <row r="44" spans="1:22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 s="62">
        <f t="shared" si="0"/>
        <v>3</v>
      </c>
      <c r="U44" s="4">
        <v>2</v>
      </c>
      <c r="V44" s="62">
        <f t="shared" si="1"/>
        <v>5</v>
      </c>
    </row>
    <row r="45" spans="1:22" x14ac:dyDescent="0.2">
      <c r="A45" s="11">
        <v>40339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1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2</v>
      </c>
      <c r="U45" s="4">
        <v>1</v>
      </c>
      <c r="V45" s="62">
        <f t="shared" si="1"/>
        <v>3</v>
      </c>
    </row>
    <row r="46" spans="1:22" x14ac:dyDescent="0.2">
      <c r="A46" s="11">
        <v>40340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2</v>
      </c>
      <c r="U46" s="4">
        <v>1</v>
      </c>
      <c r="V46" s="62">
        <f t="shared" si="1"/>
        <v>3</v>
      </c>
    </row>
    <row r="47" spans="1:22" x14ac:dyDescent="0.2">
      <c r="A47" s="11">
        <v>40341</v>
      </c>
      <c r="B47">
        <v>9.66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1.33</v>
      </c>
      <c r="P47">
        <v>0</v>
      </c>
      <c r="Q47">
        <v>0</v>
      </c>
      <c r="R47">
        <v>0</v>
      </c>
      <c r="S47" s="1">
        <v>0</v>
      </c>
      <c r="T47" s="62">
        <f t="shared" si="0"/>
        <v>10.99</v>
      </c>
      <c r="U47" s="4">
        <v>0.66</v>
      </c>
      <c r="V47" s="62">
        <f t="shared" si="1"/>
        <v>11.65</v>
      </c>
    </row>
    <row r="48" spans="1:22" x14ac:dyDescent="0.2">
      <c r="A48" s="11">
        <v>40342</v>
      </c>
      <c r="B48">
        <v>9.66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1.33</v>
      </c>
      <c r="P48">
        <v>0</v>
      </c>
      <c r="Q48">
        <v>0</v>
      </c>
      <c r="R48">
        <v>0</v>
      </c>
      <c r="S48" s="1">
        <v>0</v>
      </c>
      <c r="T48" s="62">
        <f t="shared" si="0"/>
        <v>10.99</v>
      </c>
      <c r="U48" s="4">
        <v>0.66</v>
      </c>
      <c r="V48" s="62">
        <f t="shared" si="1"/>
        <v>11.65</v>
      </c>
    </row>
    <row r="49" spans="1:22" x14ac:dyDescent="0.2">
      <c r="A49" s="11">
        <v>40343</v>
      </c>
      <c r="B49">
        <v>9.66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1.33</v>
      </c>
      <c r="P49">
        <v>0</v>
      </c>
      <c r="Q49">
        <v>0</v>
      </c>
      <c r="R49">
        <v>0</v>
      </c>
      <c r="S49" s="1">
        <v>0</v>
      </c>
      <c r="T49" s="62">
        <f t="shared" si="0"/>
        <v>10.99</v>
      </c>
      <c r="U49" s="4">
        <v>0.66</v>
      </c>
      <c r="V49" s="62">
        <f t="shared" si="1"/>
        <v>11.65</v>
      </c>
    </row>
    <row r="50" spans="1:22" x14ac:dyDescent="0.2">
      <c r="A50" s="11">
        <v>40344</v>
      </c>
      <c r="B50">
        <v>64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1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65</v>
      </c>
      <c r="U50" s="4">
        <v>3</v>
      </c>
      <c r="V50" s="62">
        <f t="shared" si="1"/>
        <v>68</v>
      </c>
    </row>
    <row r="51" spans="1:22" x14ac:dyDescent="0.2">
      <c r="A51" s="11">
        <v>40345</v>
      </c>
      <c r="B51">
        <v>75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0</v>
      </c>
      <c r="Q51">
        <v>0</v>
      </c>
      <c r="R51">
        <v>0</v>
      </c>
      <c r="S51">
        <v>0</v>
      </c>
      <c r="T51" s="62">
        <f t="shared" si="0"/>
        <v>79</v>
      </c>
      <c r="U51" s="4">
        <v>9</v>
      </c>
      <c r="V51" s="62">
        <f t="shared" si="1"/>
        <v>88</v>
      </c>
    </row>
    <row r="52" spans="1:22" x14ac:dyDescent="0.2">
      <c r="A52" s="11">
        <v>40346</v>
      </c>
      <c r="B52">
        <v>29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62">
        <f t="shared" si="0"/>
        <v>30</v>
      </c>
      <c r="U52" s="4">
        <v>1</v>
      </c>
      <c r="V52" s="62">
        <f t="shared" si="1"/>
        <v>31</v>
      </c>
    </row>
    <row r="53" spans="1:22" x14ac:dyDescent="0.2">
      <c r="A53" s="11">
        <v>40347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0</v>
      </c>
      <c r="Q53">
        <v>0</v>
      </c>
      <c r="R53">
        <v>0</v>
      </c>
      <c r="S53">
        <v>0</v>
      </c>
      <c r="T53" s="62">
        <f t="shared" si="0"/>
        <v>4</v>
      </c>
      <c r="U53" s="4">
        <v>0</v>
      </c>
      <c r="V53" s="62">
        <f t="shared" si="1"/>
        <v>4</v>
      </c>
    </row>
    <row r="54" spans="1:22" x14ac:dyDescent="0.2">
      <c r="A54" s="11">
        <v>40348</v>
      </c>
      <c r="B54">
        <v>21.33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0.33</v>
      </c>
      <c r="P54">
        <v>0</v>
      </c>
      <c r="Q54">
        <v>0</v>
      </c>
      <c r="R54">
        <v>0</v>
      </c>
      <c r="S54">
        <v>0</v>
      </c>
      <c r="T54" s="62">
        <f t="shared" si="0"/>
        <v>21.659999999999997</v>
      </c>
      <c r="U54" s="4">
        <v>1.66</v>
      </c>
      <c r="V54" s="62">
        <f t="shared" si="1"/>
        <v>23.319999999999997</v>
      </c>
    </row>
    <row r="55" spans="1:22" x14ac:dyDescent="0.2">
      <c r="A55" s="11">
        <v>40349</v>
      </c>
      <c r="B55">
        <v>21.33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0.33</v>
      </c>
      <c r="P55">
        <v>0</v>
      </c>
      <c r="Q55">
        <v>0</v>
      </c>
      <c r="R55">
        <v>0</v>
      </c>
      <c r="S55">
        <v>0</v>
      </c>
      <c r="T55" s="62">
        <f t="shared" si="0"/>
        <v>21.659999999999997</v>
      </c>
      <c r="U55" s="4">
        <v>1.66</v>
      </c>
      <c r="V55" s="62">
        <f t="shared" si="1"/>
        <v>23.319999999999997</v>
      </c>
    </row>
    <row r="56" spans="1:22" x14ac:dyDescent="0.2">
      <c r="A56" s="11">
        <v>40350</v>
      </c>
      <c r="B56">
        <v>21.33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0.33</v>
      </c>
      <c r="P56">
        <v>0</v>
      </c>
      <c r="Q56">
        <v>0</v>
      </c>
      <c r="R56">
        <v>0</v>
      </c>
      <c r="S56">
        <v>0</v>
      </c>
      <c r="T56" s="62">
        <f t="shared" si="0"/>
        <v>21.659999999999997</v>
      </c>
      <c r="U56" s="4">
        <v>1.66</v>
      </c>
      <c r="V56" s="62">
        <f t="shared" si="1"/>
        <v>23.319999999999997</v>
      </c>
    </row>
    <row r="57" spans="1:22" x14ac:dyDescent="0.2">
      <c r="A57" s="11">
        <v>40351</v>
      </c>
      <c r="B57">
        <v>16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62">
        <f t="shared" si="0"/>
        <v>16</v>
      </c>
      <c r="U57" s="4">
        <v>1</v>
      </c>
      <c r="V57" s="62">
        <f t="shared" si="1"/>
        <v>17</v>
      </c>
    </row>
    <row r="58" spans="1:22" x14ac:dyDescent="0.2">
      <c r="A58" s="11">
        <v>40352</v>
      </c>
      <c r="B58">
        <v>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23</v>
      </c>
      <c r="U58" s="4">
        <v>2</v>
      </c>
      <c r="V58" s="62">
        <f t="shared" si="1"/>
        <v>25</v>
      </c>
    </row>
    <row r="59" spans="1:22" x14ac:dyDescent="0.2">
      <c r="A59" s="11">
        <v>40353</v>
      </c>
      <c r="B59">
        <v>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 s="62">
        <f>SUM(B59:S59)</f>
        <v>41</v>
      </c>
      <c r="U59" s="4">
        <v>2</v>
      </c>
      <c r="V59" s="62">
        <f t="shared" si="1"/>
        <v>43</v>
      </c>
    </row>
    <row r="60" spans="1:22" x14ac:dyDescent="0.2">
      <c r="A60" s="11">
        <v>40354</v>
      </c>
      <c r="B60">
        <v>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62">
        <f t="shared" si="0"/>
        <v>29</v>
      </c>
      <c r="U60" s="4">
        <v>2</v>
      </c>
      <c r="V60" s="62">
        <f t="shared" si="1"/>
        <v>31</v>
      </c>
    </row>
    <row r="61" spans="1:22" x14ac:dyDescent="0.2">
      <c r="A61" s="11">
        <v>40355</v>
      </c>
      <c r="B61">
        <v>17.3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0.33</v>
      </c>
      <c r="J61">
        <v>0</v>
      </c>
      <c r="K61">
        <v>0</v>
      </c>
      <c r="L61">
        <v>0.33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17.959999999999997</v>
      </c>
      <c r="U61" s="4">
        <v>1</v>
      </c>
      <c r="V61" s="62">
        <f t="shared" si="1"/>
        <v>18.959999999999997</v>
      </c>
    </row>
    <row r="62" spans="1:22" x14ac:dyDescent="0.2">
      <c r="A62" s="11">
        <v>40356</v>
      </c>
      <c r="B62">
        <v>17.3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0.33</v>
      </c>
      <c r="J62">
        <v>0</v>
      </c>
      <c r="K62">
        <v>0</v>
      </c>
      <c r="L62">
        <v>0.33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17.959999999999997</v>
      </c>
      <c r="U62" s="4">
        <v>1</v>
      </c>
      <c r="V62" s="62">
        <f t="shared" si="1"/>
        <v>18.959999999999997</v>
      </c>
    </row>
    <row r="63" spans="1:22" x14ac:dyDescent="0.2">
      <c r="A63" s="11">
        <v>40357</v>
      </c>
      <c r="B63">
        <v>17.3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0.33</v>
      </c>
      <c r="J63">
        <v>0</v>
      </c>
      <c r="K63">
        <v>0</v>
      </c>
      <c r="L63">
        <v>0.33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17.959999999999997</v>
      </c>
      <c r="U63" s="4">
        <v>1</v>
      </c>
      <c r="V63" s="62">
        <f t="shared" si="1"/>
        <v>18.959999999999997</v>
      </c>
    </row>
    <row r="64" spans="1:22" x14ac:dyDescent="0.2">
      <c r="A64" s="11">
        <v>40358</v>
      </c>
      <c r="B64">
        <v>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8</v>
      </c>
      <c r="U64" s="4">
        <v>1</v>
      </c>
      <c r="V64" s="62">
        <f t="shared" si="1"/>
        <v>9</v>
      </c>
    </row>
    <row r="65" spans="1:22" x14ac:dyDescent="0.2">
      <c r="A65" s="11">
        <v>40359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0</v>
      </c>
      <c r="R65">
        <v>0</v>
      </c>
      <c r="S65">
        <v>0</v>
      </c>
      <c r="T65" s="62">
        <f t="shared" si="0"/>
        <v>10</v>
      </c>
      <c r="U65" s="4">
        <v>0</v>
      </c>
      <c r="V65" s="62">
        <f t="shared" si="1"/>
        <v>10</v>
      </c>
    </row>
    <row r="66" spans="1:22" x14ac:dyDescent="0.2">
      <c r="A66" s="11">
        <v>40360</v>
      </c>
      <c r="B66">
        <v>18</v>
      </c>
      <c r="C66">
        <v>2</v>
      </c>
      <c r="D66">
        <v>0</v>
      </c>
      <c r="E66">
        <v>0</v>
      </c>
      <c r="F66">
        <v>0</v>
      </c>
      <c r="G66">
        <v>0</v>
      </c>
      <c r="H66" s="1">
        <v>0</v>
      </c>
      <c r="I66" s="4">
        <v>1</v>
      </c>
      <c r="J66" s="4">
        <v>0</v>
      </c>
      <c r="K66" s="4">
        <v>0</v>
      </c>
      <c r="L66" s="4">
        <v>0</v>
      </c>
      <c r="M66" s="4">
        <v>0</v>
      </c>
      <c r="N66" s="1">
        <v>0</v>
      </c>
      <c r="O66" s="4">
        <v>1</v>
      </c>
      <c r="P66" s="4">
        <v>0</v>
      </c>
      <c r="Q66" s="1">
        <v>0</v>
      </c>
      <c r="R66" s="4">
        <v>1</v>
      </c>
      <c r="S66" s="1">
        <v>0</v>
      </c>
      <c r="T66" s="62">
        <f t="shared" si="0"/>
        <v>23</v>
      </c>
      <c r="U66" s="4">
        <v>5</v>
      </c>
      <c r="V66" s="62">
        <f t="shared" si="1"/>
        <v>28</v>
      </c>
    </row>
    <row r="67" spans="1:22" x14ac:dyDescent="0.2">
      <c r="A67" s="11">
        <v>40361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62">
        <f t="shared" si="0"/>
        <v>9</v>
      </c>
      <c r="U67" s="4">
        <v>4</v>
      </c>
      <c r="V67" s="62">
        <f t="shared" si="1"/>
        <v>13</v>
      </c>
    </row>
    <row r="68" spans="1:22" x14ac:dyDescent="0.2">
      <c r="A68" s="11">
        <v>40362</v>
      </c>
      <c r="B68" t="s">
        <v>32</v>
      </c>
      <c r="C68" t="s">
        <v>32</v>
      </c>
      <c r="D68" t="s">
        <v>32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</row>
    <row r="69" spans="1:22" x14ac:dyDescent="0.2">
      <c r="A69" s="11">
        <v>40363</v>
      </c>
      <c r="B69" t="s">
        <v>32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</row>
    <row r="70" spans="1:22" x14ac:dyDescent="0.2">
      <c r="A70" s="11">
        <v>40364</v>
      </c>
      <c r="B70" t="s">
        <v>32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</row>
    <row r="71" spans="1:22" x14ac:dyDescent="0.2">
      <c r="A71" s="11">
        <v>40365</v>
      </c>
      <c r="B71" t="s">
        <v>32</v>
      </c>
      <c r="C71" t="s">
        <v>32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</row>
    <row r="72" spans="1:22" x14ac:dyDescent="0.2">
      <c r="A72" s="11">
        <v>40366</v>
      </c>
      <c r="B72">
        <v>14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12</v>
      </c>
      <c r="N72">
        <v>0</v>
      </c>
      <c r="O72">
        <v>3</v>
      </c>
      <c r="P72">
        <v>0</v>
      </c>
      <c r="Q72">
        <v>0</v>
      </c>
      <c r="R72">
        <v>0</v>
      </c>
      <c r="S72">
        <v>0</v>
      </c>
      <c r="T72" s="62">
        <f t="shared" si="0"/>
        <v>32</v>
      </c>
      <c r="U72" s="4">
        <v>1</v>
      </c>
      <c r="V72" s="62">
        <f t="shared" si="1"/>
        <v>33</v>
      </c>
    </row>
    <row r="73" spans="1:22" x14ac:dyDescent="0.2">
      <c r="A73" s="11">
        <v>40367</v>
      </c>
      <c r="B73">
        <v>15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</v>
      </c>
      <c r="J73">
        <v>0</v>
      </c>
      <c r="K73">
        <v>0</v>
      </c>
      <c r="L73">
        <v>0</v>
      </c>
      <c r="M73">
        <v>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ref="T73:T136" si="2">SUM(B73:S73)</f>
        <v>29</v>
      </c>
      <c r="U73" s="4">
        <v>2</v>
      </c>
      <c r="V73" s="62">
        <f t="shared" si="1"/>
        <v>31</v>
      </c>
    </row>
    <row r="74" spans="1:22" x14ac:dyDescent="0.2">
      <c r="A74" s="11">
        <v>40368</v>
      </c>
      <c r="B74">
        <v>25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</v>
      </c>
      <c r="J74">
        <v>0</v>
      </c>
      <c r="K74">
        <v>0</v>
      </c>
      <c r="L74">
        <v>1</v>
      </c>
      <c r="M74">
        <v>0</v>
      </c>
      <c r="N74">
        <v>0</v>
      </c>
      <c r="O74">
        <v>3</v>
      </c>
      <c r="P74">
        <v>0</v>
      </c>
      <c r="Q74">
        <v>0</v>
      </c>
      <c r="R74">
        <v>0</v>
      </c>
      <c r="S74">
        <v>0</v>
      </c>
      <c r="T74" s="62">
        <f t="shared" si="2"/>
        <v>31</v>
      </c>
      <c r="U74" s="4">
        <v>6</v>
      </c>
      <c r="V74" s="62">
        <f t="shared" ref="V74:V132" si="3">SUM(T74:U74)</f>
        <v>37</v>
      </c>
    </row>
    <row r="75" spans="1:22" x14ac:dyDescent="0.2">
      <c r="A75" s="11">
        <v>40369</v>
      </c>
      <c r="B75">
        <v>8</v>
      </c>
      <c r="C75">
        <v>0.33</v>
      </c>
      <c r="D75">
        <v>0</v>
      </c>
      <c r="E75">
        <v>0</v>
      </c>
      <c r="F75">
        <v>0</v>
      </c>
      <c r="G75">
        <v>0.33</v>
      </c>
      <c r="H75">
        <v>0</v>
      </c>
      <c r="I75">
        <v>3</v>
      </c>
      <c r="J75">
        <v>0</v>
      </c>
      <c r="K75">
        <v>0</v>
      </c>
      <c r="L75">
        <v>0.67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62">
        <f t="shared" si="2"/>
        <v>12.33</v>
      </c>
      <c r="U75" s="4">
        <v>2.33</v>
      </c>
      <c r="V75" s="62">
        <f t="shared" si="3"/>
        <v>14.66</v>
      </c>
    </row>
    <row r="76" spans="1:22" x14ac:dyDescent="0.2">
      <c r="A76" s="11">
        <v>40370</v>
      </c>
      <c r="B76">
        <v>8</v>
      </c>
      <c r="C76">
        <v>0.33</v>
      </c>
      <c r="D76">
        <v>0</v>
      </c>
      <c r="E76">
        <v>0</v>
      </c>
      <c r="F76">
        <v>0</v>
      </c>
      <c r="G76">
        <v>0.33</v>
      </c>
      <c r="H76">
        <v>0</v>
      </c>
      <c r="I76">
        <v>3</v>
      </c>
      <c r="J76">
        <v>0</v>
      </c>
      <c r="K76">
        <v>0</v>
      </c>
      <c r="L76">
        <v>0.67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62">
        <f t="shared" si="2"/>
        <v>12.33</v>
      </c>
      <c r="U76" s="4">
        <v>2.33</v>
      </c>
      <c r="V76" s="62">
        <f t="shared" si="3"/>
        <v>14.66</v>
      </c>
    </row>
    <row r="77" spans="1:22" x14ac:dyDescent="0.2">
      <c r="A77" s="11">
        <v>40371</v>
      </c>
      <c r="B77">
        <v>8</v>
      </c>
      <c r="C77">
        <v>0.33</v>
      </c>
      <c r="D77">
        <v>0</v>
      </c>
      <c r="E77">
        <v>0</v>
      </c>
      <c r="F77">
        <v>0</v>
      </c>
      <c r="G77">
        <v>0.33</v>
      </c>
      <c r="H77">
        <v>0</v>
      </c>
      <c r="I77">
        <v>3</v>
      </c>
      <c r="J77">
        <v>0</v>
      </c>
      <c r="K77">
        <v>0</v>
      </c>
      <c r="L77">
        <v>0.67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62">
        <f>SUM(B77:S77)</f>
        <v>12.33</v>
      </c>
      <c r="U77" s="4">
        <v>2.33</v>
      </c>
      <c r="V77" s="62">
        <f>SUM(T77:U77)</f>
        <v>14.66</v>
      </c>
    </row>
    <row r="78" spans="1:22" x14ac:dyDescent="0.2">
      <c r="A78" s="11">
        <v>40372</v>
      </c>
      <c r="B78" t="s">
        <v>32</v>
      </c>
      <c r="C78" t="s">
        <v>32</v>
      </c>
      <c r="D78" t="s">
        <v>32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</row>
    <row r="79" spans="1:22" x14ac:dyDescent="0.2">
      <c r="A79" s="11">
        <v>40373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2"/>
        <v>4</v>
      </c>
      <c r="U79" s="4">
        <v>0</v>
      </c>
      <c r="V79" s="62">
        <f t="shared" si="3"/>
        <v>4</v>
      </c>
    </row>
    <row r="80" spans="1:22" x14ac:dyDescent="0.2">
      <c r="A80" s="11">
        <v>40374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0</v>
      </c>
      <c r="L80">
        <v>1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2"/>
        <v>8</v>
      </c>
      <c r="U80" s="4">
        <v>1</v>
      </c>
      <c r="V80" s="62">
        <f t="shared" si="3"/>
        <v>9</v>
      </c>
    </row>
    <row r="81" spans="1:22" x14ac:dyDescent="0.2">
      <c r="A81" s="11">
        <v>40375</v>
      </c>
      <c r="B81">
        <v>15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9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24</v>
      </c>
      <c r="U81" s="4">
        <v>2</v>
      </c>
      <c r="V81" s="62">
        <f t="shared" si="3"/>
        <v>26</v>
      </c>
    </row>
    <row r="82" spans="1:22" x14ac:dyDescent="0.2">
      <c r="A82" s="11">
        <v>40376</v>
      </c>
      <c r="B82">
        <v>19.329999999999998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2.66</v>
      </c>
      <c r="J82">
        <v>0</v>
      </c>
      <c r="K82">
        <v>0</v>
      </c>
      <c r="L82">
        <v>0</v>
      </c>
      <c r="M82">
        <v>1.66</v>
      </c>
      <c r="N82">
        <v>0</v>
      </c>
      <c r="O82">
        <v>0.66</v>
      </c>
      <c r="P82">
        <v>0</v>
      </c>
      <c r="Q82">
        <v>0</v>
      </c>
      <c r="R82">
        <v>0</v>
      </c>
      <c r="S82">
        <v>0</v>
      </c>
      <c r="T82" s="62">
        <f t="shared" si="2"/>
        <v>24.31</v>
      </c>
      <c r="U82" s="4">
        <v>2.33</v>
      </c>
      <c r="V82" s="62">
        <f t="shared" si="3"/>
        <v>26.64</v>
      </c>
    </row>
    <row r="83" spans="1:22" x14ac:dyDescent="0.2">
      <c r="A83" s="11">
        <v>40377</v>
      </c>
      <c r="B83">
        <v>19.329999999999998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2.66</v>
      </c>
      <c r="J83">
        <v>0</v>
      </c>
      <c r="K83">
        <v>0</v>
      </c>
      <c r="L83">
        <v>0</v>
      </c>
      <c r="M83">
        <v>1.66</v>
      </c>
      <c r="N83">
        <v>0</v>
      </c>
      <c r="O83">
        <v>0.66</v>
      </c>
      <c r="P83">
        <v>0</v>
      </c>
      <c r="Q83">
        <v>0</v>
      </c>
      <c r="R83">
        <v>0</v>
      </c>
      <c r="S83">
        <v>0</v>
      </c>
      <c r="T83" s="62">
        <f t="shared" si="2"/>
        <v>24.31</v>
      </c>
      <c r="U83" s="4">
        <v>2.33</v>
      </c>
      <c r="V83" s="62">
        <f t="shared" si="3"/>
        <v>26.64</v>
      </c>
    </row>
    <row r="84" spans="1:22" x14ac:dyDescent="0.2">
      <c r="A84" s="11">
        <v>40378</v>
      </c>
      <c r="B84">
        <v>19.329999999999998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2.66</v>
      </c>
      <c r="J84">
        <v>0</v>
      </c>
      <c r="K84">
        <v>0</v>
      </c>
      <c r="L84">
        <v>0</v>
      </c>
      <c r="M84">
        <v>1.66</v>
      </c>
      <c r="N84">
        <v>0</v>
      </c>
      <c r="O84">
        <v>0.66</v>
      </c>
      <c r="P84">
        <v>0</v>
      </c>
      <c r="Q84">
        <v>0</v>
      </c>
      <c r="R84">
        <v>0</v>
      </c>
      <c r="S84">
        <v>0</v>
      </c>
      <c r="T84" s="62">
        <f>SUM(B84:S84)</f>
        <v>24.31</v>
      </c>
      <c r="U84" s="4">
        <v>2.33</v>
      </c>
      <c r="V84" s="62">
        <f>SUM(T84:U84)</f>
        <v>26.64</v>
      </c>
    </row>
    <row r="85" spans="1:22" x14ac:dyDescent="0.2">
      <c r="A85" s="11">
        <v>40379</v>
      </c>
      <c r="B85">
        <v>22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62">
        <f>SUM(B85:S85)</f>
        <v>25</v>
      </c>
      <c r="U85" s="4">
        <v>1</v>
      </c>
      <c r="V85" s="62">
        <f>SUM(T85:U85)</f>
        <v>26</v>
      </c>
    </row>
    <row r="86" spans="1:22" x14ac:dyDescent="0.2">
      <c r="A86" s="11">
        <v>40380</v>
      </c>
      <c r="B86">
        <v>31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0</v>
      </c>
      <c r="K86">
        <v>0</v>
      </c>
      <c r="L86">
        <v>1</v>
      </c>
      <c r="M86">
        <v>3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 s="62">
        <f t="shared" si="2"/>
        <v>43</v>
      </c>
      <c r="U86" s="4">
        <v>3</v>
      </c>
      <c r="V86" s="62">
        <f t="shared" si="3"/>
        <v>46</v>
      </c>
    </row>
    <row r="87" spans="1:22" x14ac:dyDescent="0.2">
      <c r="A87" s="11">
        <v>40381</v>
      </c>
      <c r="B87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 s="62">
        <f t="shared" si="2"/>
        <v>39</v>
      </c>
      <c r="U87" s="4">
        <v>3</v>
      </c>
      <c r="V87" s="62">
        <f t="shared" si="3"/>
        <v>42</v>
      </c>
    </row>
    <row r="88" spans="1:22" x14ac:dyDescent="0.2">
      <c r="A88" s="11">
        <v>40382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2"/>
        <v>3</v>
      </c>
      <c r="U88" s="4">
        <v>0</v>
      </c>
      <c r="V88" s="62">
        <f t="shared" si="3"/>
        <v>3</v>
      </c>
    </row>
    <row r="89" spans="1:22" x14ac:dyDescent="0.2">
      <c r="A89" s="11">
        <v>40383</v>
      </c>
      <c r="B89">
        <v>26.3</v>
      </c>
      <c r="C89">
        <v>0</v>
      </c>
      <c r="D89">
        <v>0</v>
      </c>
      <c r="E89">
        <v>0.33</v>
      </c>
      <c r="F89">
        <v>0</v>
      </c>
      <c r="G89">
        <v>0</v>
      </c>
      <c r="H89">
        <v>0</v>
      </c>
      <c r="I89">
        <v>5.66</v>
      </c>
      <c r="J89">
        <v>0</v>
      </c>
      <c r="K89">
        <v>0</v>
      </c>
      <c r="L89">
        <v>2.33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 s="62">
        <f t="shared" si="2"/>
        <v>35.619999999999997</v>
      </c>
      <c r="U89" s="4">
        <v>6.33</v>
      </c>
      <c r="V89" s="62">
        <f t="shared" si="3"/>
        <v>41.949999999999996</v>
      </c>
    </row>
    <row r="90" spans="1:22" x14ac:dyDescent="0.2">
      <c r="A90" s="11">
        <v>40384</v>
      </c>
      <c r="B90">
        <v>26.3</v>
      </c>
      <c r="C90">
        <v>0</v>
      </c>
      <c r="D90">
        <v>0</v>
      </c>
      <c r="E90">
        <v>0.33</v>
      </c>
      <c r="F90">
        <v>0</v>
      </c>
      <c r="G90">
        <v>0</v>
      </c>
      <c r="H90">
        <v>0</v>
      </c>
      <c r="I90">
        <v>5.66</v>
      </c>
      <c r="J90">
        <v>0</v>
      </c>
      <c r="K90">
        <v>0</v>
      </c>
      <c r="L90">
        <v>2.33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62">
        <f t="shared" si="2"/>
        <v>35.619999999999997</v>
      </c>
      <c r="U90" s="4">
        <v>6.33</v>
      </c>
      <c r="V90" s="62">
        <f t="shared" si="3"/>
        <v>41.949999999999996</v>
      </c>
    </row>
    <row r="91" spans="1:22" x14ac:dyDescent="0.2">
      <c r="A91" s="11">
        <v>40385</v>
      </c>
      <c r="B91">
        <v>26.3</v>
      </c>
      <c r="C91">
        <v>0</v>
      </c>
      <c r="D91">
        <v>0</v>
      </c>
      <c r="E91">
        <v>0.33</v>
      </c>
      <c r="F91">
        <v>0</v>
      </c>
      <c r="G91">
        <v>0</v>
      </c>
      <c r="H91">
        <v>0</v>
      </c>
      <c r="I91">
        <v>5.66</v>
      </c>
      <c r="J91">
        <v>0</v>
      </c>
      <c r="K91">
        <v>0</v>
      </c>
      <c r="L91">
        <v>2.33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 s="62">
        <f>SUM(B91:S91)</f>
        <v>35.619999999999997</v>
      </c>
      <c r="U91" s="4">
        <v>6.33</v>
      </c>
      <c r="V91" s="62">
        <f>SUM(T91:U91)</f>
        <v>41.949999999999996</v>
      </c>
    </row>
    <row r="92" spans="1:22" x14ac:dyDescent="0.2">
      <c r="A92" s="11">
        <v>40386</v>
      </c>
      <c r="B92">
        <v>29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10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>SUM(B92:S92)</f>
        <v>41</v>
      </c>
      <c r="U92" s="4">
        <v>7</v>
      </c>
      <c r="V92" s="62">
        <f>SUM(T92:U92)</f>
        <v>48</v>
      </c>
    </row>
    <row r="93" spans="1:22" x14ac:dyDescent="0.2">
      <c r="A93" s="11">
        <v>40387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1</v>
      </c>
      <c r="U93" s="4">
        <v>1</v>
      </c>
      <c r="V93" s="62">
        <f t="shared" si="3"/>
        <v>2</v>
      </c>
    </row>
    <row r="94" spans="1:22" x14ac:dyDescent="0.2">
      <c r="A94" s="11">
        <v>40388</v>
      </c>
      <c r="B94">
        <v>54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40</v>
      </c>
      <c r="J94">
        <v>0</v>
      </c>
      <c r="K94">
        <v>0</v>
      </c>
      <c r="L94">
        <v>0</v>
      </c>
      <c r="M94">
        <v>0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  <c r="T94" s="62">
        <f t="shared" si="2"/>
        <v>96</v>
      </c>
      <c r="U94" s="4">
        <v>5</v>
      </c>
      <c r="V94" s="62">
        <f t="shared" si="3"/>
        <v>101</v>
      </c>
    </row>
    <row r="95" spans="1:22" x14ac:dyDescent="0.2">
      <c r="A95" s="11">
        <v>40389</v>
      </c>
      <c r="B95">
        <v>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28</v>
      </c>
      <c r="U95" s="4">
        <v>1</v>
      </c>
      <c r="V95" s="62">
        <f t="shared" si="3"/>
        <v>29</v>
      </c>
    </row>
    <row r="96" spans="1:22" x14ac:dyDescent="0.2">
      <c r="A96" s="11">
        <v>40390</v>
      </c>
      <c r="B96">
        <v>13</v>
      </c>
      <c r="C96">
        <v>1.33</v>
      </c>
      <c r="D96">
        <v>0</v>
      </c>
      <c r="E96">
        <v>0.66</v>
      </c>
      <c r="F96">
        <v>0.33</v>
      </c>
      <c r="G96">
        <v>0</v>
      </c>
      <c r="H96">
        <v>0</v>
      </c>
      <c r="I96">
        <v>11</v>
      </c>
      <c r="J96">
        <v>0</v>
      </c>
      <c r="K96">
        <v>0</v>
      </c>
      <c r="L96">
        <v>0</v>
      </c>
      <c r="M96">
        <v>0</v>
      </c>
      <c r="N96">
        <v>0</v>
      </c>
      <c r="O96">
        <v>0.66</v>
      </c>
      <c r="P96">
        <v>0</v>
      </c>
      <c r="Q96">
        <v>0</v>
      </c>
      <c r="R96">
        <v>0</v>
      </c>
      <c r="S96">
        <v>0</v>
      </c>
      <c r="T96" s="62">
        <f t="shared" si="2"/>
        <v>26.98</v>
      </c>
      <c r="U96" s="4">
        <v>2</v>
      </c>
      <c r="V96" s="62">
        <f t="shared" si="3"/>
        <v>28.98</v>
      </c>
    </row>
    <row r="97" spans="1:22" x14ac:dyDescent="0.2">
      <c r="A97" s="11">
        <v>40391</v>
      </c>
      <c r="B97">
        <v>13</v>
      </c>
      <c r="C97">
        <v>1.33</v>
      </c>
      <c r="D97">
        <v>0</v>
      </c>
      <c r="E97">
        <v>0.66</v>
      </c>
      <c r="F97">
        <v>0.33</v>
      </c>
      <c r="G97">
        <v>0</v>
      </c>
      <c r="H97">
        <v>0</v>
      </c>
      <c r="I97">
        <v>11</v>
      </c>
      <c r="J97">
        <v>0</v>
      </c>
      <c r="K97">
        <v>0</v>
      </c>
      <c r="L97">
        <v>0</v>
      </c>
      <c r="M97">
        <v>0</v>
      </c>
      <c r="N97">
        <v>0</v>
      </c>
      <c r="O97">
        <v>0.66</v>
      </c>
      <c r="P97">
        <v>0</v>
      </c>
      <c r="Q97">
        <v>0</v>
      </c>
      <c r="R97">
        <v>0</v>
      </c>
      <c r="S97">
        <v>0</v>
      </c>
      <c r="T97" s="62">
        <f t="shared" si="2"/>
        <v>26.98</v>
      </c>
      <c r="U97" s="4">
        <v>2</v>
      </c>
      <c r="V97" s="62">
        <f t="shared" si="3"/>
        <v>28.98</v>
      </c>
    </row>
    <row r="98" spans="1:22" x14ac:dyDescent="0.2">
      <c r="A98" s="11">
        <v>40392</v>
      </c>
      <c r="B98">
        <v>13</v>
      </c>
      <c r="C98">
        <v>1.33</v>
      </c>
      <c r="D98">
        <v>0</v>
      </c>
      <c r="E98">
        <v>0.66</v>
      </c>
      <c r="F98">
        <v>0.33</v>
      </c>
      <c r="G98">
        <v>0</v>
      </c>
      <c r="H98">
        <v>0</v>
      </c>
      <c r="I98">
        <v>11</v>
      </c>
      <c r="J98">
        <v>0</v>
      </c>
      <c r="K98">
        <v>0</v>
      </c>
      <c r="L98">
        <v>0</v>
      </c>
      <c r="M98">
        <v>0</v>
      </c>
      <c r="N98">
        <v>0</v>
      </c>
      <c r="O98">
        <v>0.66</v>
      </c>
      <c r="P98">
        <v>0</v>
      </c>
      <c r="Q98">
        <v>0</v>
      </c>
      <c r="R98">
        <v>0</v>
      </c>
      <c r="S98">
        <v>0</v>
      </c>
      <c r="T98" s="62">
        <f t="shared" si="2"/>
        <v>26.98</v>
      </c>
      <c r="U98" s="4">
        <v>2</v>
      </c>
      <c r="V98" s="62">
        <f t="shared" si="3"/>
        <v>28.98</v>
      </c>
    </row>
    <row r="99" spans="1:22" x14ac:dyDescent="0.2">
      <c r="A99" s="11">
        <v>40393</v>
      </c>
      <c r="B99">
        <v>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4">
        <v>10</v>
      </c>
      <c r="J99" s="4">
        <v>0</v>
      </c>
      <c r="K99" s="4">
        <v>0</v>
      </c>
      <c r="L99" s="4">
        <v>1</v>
      </c>
      <c r="M99" s="4">
        <v>3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62">
        <f t="shared" si="2"/>
        <v>24</v>
      </c>
      <c r="U99" s="4">
        <v>3</v>
      </c>
      <c r="V99" s="62">
        <f t="shared" si="3"/>
        <v>27</v>
      </c>
    </row>
    <row r="100" spans="1:22" x14ac:dyDescent="0.2">
      <c r="A100" s="11">
        <v>40394</v>
      </c>
      <c r="B100">
        <v>15</v>
      </c>
      <c r="C100">
        <v>1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19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2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37</v>
      </c>
      <c r="U100" s="4">
        <v>5</v>
      </c>
      <c r="V100" s="62">
        <f t="shared" si="3"/>
        <v>42</v>
      </c>
    </row>
    <row r="101" spans="1:22" x14ac:dyDescent="0.2">
      <c r="A101" s="11">
        <v>40395</v>
      </c>
      <c r="B101">
        <v>5</v>
      </c>
      <c r="C101">
        <v>1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10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1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17</v>
      </c>
      <c r="U101" s="4">
        <v>3</v>
      </c>
      <c r="V101" s="62">
        <f t="shared" si="3"/>
        <v>20</v>
      </c>
    </row>
    <row r="102" spans="1:22" x14ac:dyDescent="0.2">
      <c r="A102" s="11">
        <v>40396</v>
      </c>
      <c r="B102">
        <v>10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30</v>
      </c>
      <c r="J102">
        <v>0</v>
      </c>
      <c r="K102">
        <v>0</v>
      </c>
      <c r="L102">
        <v>0</v>
      </c>
      <c r="M102">
        <v>3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62">
        <f t="shared" si="2"/>
        <v>49</v>
      </c>
      <c r="U102" s="4">
        <v>5</v>
      </c>
      <c r="V102" s="62">
        <f t="shared" si="3"/>
        <v>54</v>
      </c>
    </row>
    <row r="103" spans="1:22" x14ac:dyDescent="0.2">
      <c r="A103" s="11">
        <v>40397</v>
      </c>
      <c r="B103">
        <v>69</v>
      </c>
      <c r="C103">
        <v>1.66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10.6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2"/>
        <v>81.259999999999991</v>
      </c>
      <c r="U103" s="4">
        <v>8.33</v>
      </c>
      <c r="V103" s="62">
        <f t="shared" si="3"/>
        <v>89.589999999999989</v>
      </c>
    </row>
    <row r="104" spans="1:22" x14ac:dyDescent="0.2">
      <c r="A104" s="11">
        <v>40398</v>
      </c>
      <c r="B104">
        <v>69</v>
      </c>
      <c r="C104">
        <v>1.66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10.6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2"/>
        <v>81.259999999999991</v>
      </c>
      <c r="U104" s="4">
        <v>8.33</v>
      </c>
      <c r="V104" s="62">
        <f t="shared" si="3"/>
        <v>89.589999999999989</v>
      </c>
    </row>
    <row r="105" spans="1:22" x14ac:dyDescent="0.2">
      <c r="A105" s="11">
        <v>40399</v>
      </c>
      <c r="B105">
        <v>69</v>
      </c>
      <c r="C105">
        <v>1.66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10.6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2"/>
        <v>81.259999999999991</v>
      </c>
      <c r="U105" s="4">
        <v>8.33</v>
      </c>
      <c r="V105" s="62">
        <f t="shared" si="3"/>
        <v>89.589999999999989</v>
      </c>
    </row>
    <row r="106" spans="1:22" x14ac:dyDescent="0.2">
      <c r="A106" s="11">
        <v>40400</v>
      </c>
      <c r="B106">
        <v>73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79</v>
      </c>
      <c r="U106" s="4">
        <v>20</v>
      </c>
      <c r="V106" s="62">
        <f t="shared" si="3"/>
        <v>99</v>
      </c>
    </row>
    <row r="107" spans="1:22" x14ac:dyDescent="0.2">
      <c r="A107" s="11">
        <v>40401</v>
      </c>
      <c r="B107">
        <v>32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33</v>
      </c>
      <c r="U107" s="4">
        <v>4</v>
      </c>
      <c r="V107" s="62">
        <f t="shared" si="3"/>
        <v>37</v>
      </c>
    </row>
    <row r="108" spans="1:22" x14ac:dyDescent="0.2">
      <c r="A108" s="11">
        <v>40402</v>
      </c>
      <c r="B108">
        <v>31</v>
      </c>
      <c r="C108">
        <v>1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3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2"/>
        <v>35</v>
      </c>
      <c r="U108" s="4">
        <v>6</v>
      </c>
      <c r="V108" s="62">
        <f t="shared" si="3"/>
        <v>41</v>
      </c>
    </row>
    <row r="109" spans="1:22" x14ac:dyDescent="0.2">
      <c r="A109" s="11">
        <v>40403</v>
      </c>
      <c r="B109">
        <v>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29</v>
      </c>
      <c r="U109" s="4">
        <v>3</v>
      </c>
      <c r="V109" s="62">
        <f t="shared" si="3"/>
        <v>32</v>
      </c>
    </row>
    <row r="110" spans="1:22" x14ac:dyDescent="0.2">
      <c r="A110" s="11">
        <v>40404</v>
      </c>
      <c r="B110">
        <v>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4.25</v>
      </c>
      <c r="P110">
        <v>0</v>
      </c>
      <c r="Q110">
        <v>0</v>
      </c>
      <c r="R110">
        <v>0</v>
      </c>
      <c r="S110">
        <v>0</v>
      </c>
      <c r="T110" s="62">
        <f t="shared" si="2"/>
        <v>32.25</v>
      </c>
      <c r="U110" s="4">
        <v>2</v>
      </c>
      <c r="V110" s="62">
        <f t="shared" si="3"/>
        <v>34.25</v>
      </c>
    </row>
    <row r="111" spans="1:22" x14ac:dyDescent="0.2">
      <c r="A111" s="11">
        <v>40405</v>
      </c>
      <c r="B111">
        <v>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4.25</v>
      </c>
      <c r="P111">
        <v>0</v>
      </c>
      <c r="Q111">
        <v>0</v>
      </c>
      <c r="R111">
        <v>0</v>
      </c>
      <c r="S111">
        <v>0</v>
      </c>
      <c r="T111" s="62">
        <f t="shared" si="2"/>
        <v>32.25</v>
      </c>
      <c r="U111" s="4">
        <v>2</v>
      </c>
      <c r="V111" s="62">
        <f t="shared" si="3"/>
        <v>34.25</v>
      </c>
    </row>
    <row r="112" spans="1:22" x14ac:dyDescent="0.2">
      <c r="A112" s="11">
        <v>40406</v>
      </c>
      <c r="B112">
        <v>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4.25</v>
      </c>
      <c r="P112">
        <v>0</v>
      </c>
      <c r="Q112">
        <v>0</v>
      </c>
      <c r="R112">
        <v>0</v>
      </c>
      <c r="S112">
        <v>0</v>
      </c>
      <c r="T112" s="62">
        <f t="shared" si="2"/>
        <v>32.25</v>
      </c>
      <c r="U112" s="4">
        <v>2</v>
      </c>
      <c r="V112" s="62">
        <f t="shared" si="3"/>
        <v>34.25</v>
      </c>
    </row>
    <row r="113" spans="1:22" x14ac:dyDescent="0.2">
      <c r="A113" s="11">
        <v>40407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4.25</v>
      </c>
      <c r="P113">
        <v>0</v>
      </c>
      <c r="Q113">
        <v>0</v>
      </c>
      <c r="R113">
        <v>0</v>
      </c>
      <c r="S113">
        <v>0</v>
      </c>
      <c r="T113" s="62">
        <f t="shared" si="2"/>
        <v>32.25</v>
      </c>
      <c r="U113" s="4">
        <v>2</v>
      </c>
      <c r="V113" s="62">
        <f t="shared" si="3"/>
        <v>34.25</v>
      </c>
    </row>
    <row r="114" spans="1:22" x14ac:dyDescent="0.2">
      <c r="A114" s="11">
        <v>40408</v>
      </c>
      <c r="B114">
        <v>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11</v>
      </c>
      <c r="P114">
        <v>0</v>
      </c>
      <c r="Q114">
        <v>0</v>
      </c>
      <c r="R114">
        <v>0</v>
      </c>
      <c r="S114">
        <v>0</v>
      </c>
      <c r="T114" s="62">
        <f t="shared" si="2"/>
        <v>26</v>
      </c>
      <c r="U114" s="4">
        <v>2</v>
      </c>
      <c r="V114" s="62">
        <f t="shared" si="3"/>
        <v>28</v>
      </c>
    </row>
    <row r="115" spans="1:22" x14ac:dyDescent="0.2">
      <c r="A115" s="11">
        <v>40409</v>
      </c>
      <c r="B115">
        <v>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17</v>
      </c>
      <c r="P115">
        <v>0</v>
      </c>
      <c r="Q115">
        <v>0</v>
      </c>
      <c r="R115">
        <v>0</v>
      </c>
      <c r="S115">
        <v>0</v>
      </c>
      <c r="T115" s="62">
        <f t="shared" si="2"/>
        <v>32</v>
      </c>
      <c r="U115" s="4">
        <v>5</v>
      </c>
      <c r="V115" s="62">
        <f t="shared" si="3"/>
        <v>37</v>
      </c>
    </row>
    <row r="116" spans="1:22" x14ac:dyDescent="0.2">
      <c r="A116" s="11">
        <v>40410</v>
      </c>
      <c r="B116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s="62">
        <f t="shared" si="2"/>
        <v>17</v>
      </c>
      <c r="U116" s="4">
        <v>0</v>
      </c>
      <c r="V116" s="62">
        <f t="shared" si="3"/>
        <v>17</v>
      </c>
    </row>
    <row r="117" spans="1:22" x14ac:dyDescent="0.2">
      <c r="A117" s="11">
        <v>40411</v>
      </c>
      <c r="B117"/>
      <c r="H117" s="12"/>
      <c r="I117" s="4"/>
      <c r="J117" s="4"/>
      <c r="K117" s="4"/>
      <c r="L117" s="4"/>
      <c r="M117" s="4"/>
      <c r="N117" s="12"/>
      <c r="O117" s="4"/>
      <c r="P117" s="4"/>
      <c r="Q117" s="12"/>
      <c r="R117" s="4"/>
      <c r="S117" s="12"/>
      <c r="T117" s="62">
        <v>31.33</v>
      </c>
      <c r="U117" s="4">
        <v>2.67</v>
      </c>
      <c r="V117" s="62">
        <f t="shared" si="3"/>
        <v>34</v>
      </c>
    </row>
    <row r="118" spans="1:22" x14ac:dyDescent="0.2">
      <c r="A118" s="11">
        <v>40412</v>
      </c>
      <c r="B118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1"/>
      <c r="T118" s="62">
        <v>31.33</v>
      </c>
      <c r="U118" s="4">
        <v>2.67</v>
      </c>
      <c r="V118" s="62">
        <f t="shared" si="3"/>
        <v>34</v>
      </c>
    </row>
    <row r="119" spans="1:22" x14ac:dyDescent="0.2">
      <c r="A119" s="11">
        <v>40413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62">
        <v>31.33</v>
      </c>
      <c r="U119" s="4">
        <v>2.67</v>
      </c>
      <c r="V119" s="62">
        <f>SUM(T119:U119)</f>
        <v>34</v>
      </c>
    </row>
    <row r="120" spans="1:22" x14ac:dyDescent="0.2">
      <c r="A120" s="11">
        <v>40414</v>
      </c>
      <c r="B120">
        <v>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62">
        <f>SUM(B120:S120)</f>
        <v>14</v>
      </c>
      <c r="U120" s="4">
        <v>1</v>
      </c>
      <c r="V120" s="62">
        <f>SUM(T120:U120)</f>
        <v>15</v>
      </c>
    </row>
    <row r="121" spans="1:22" x14ac:dyDescent="0.2">
      <c r="A121" s="11">
        <v>40415</v>
      </c>
      <c r="B121">
        <v>43</v>
      </c>
      <c r="C121">
        <v>2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20</v>
      </c>
      <c r="P121">
        <v>0</v>
      </c>
      <c r="Q121">
        <v>0</v>
      </c>
      <c r="R121">
        <v>1</v>
      </c>
      <c r="S121">
        <v>0</v>
      </c>
      <c r="T121" s="62">
        <f t="shared" si="2"/>
        <v>80</v>
      </c>
      <c r="U121" s="4">
        <v>21</v>
      </c>
      <c r="V121" s="62">
        <f t="shared" si="3"/>
        <v>101</v>
      </c>
    </row>
    <row r="122" spans="1:22" x14ac:dyDescent="0.2">
      <c r="A122" s="11">
        <v>40416</v>
      </c>
      <c r="B122">
        <v>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6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 s="62">
        <f t="shared" si="2"/>
        <v>17</v>
      </c>
      <c r="U122" s="4">
        <v>5</v>
      </c>
      <c r="V122" s="62">
        <f t="shared" si="3"/>
        <v>22</v>
      </c>
    </row>
    <row r="123" spans="1:22" x14ac:dyDescent="0.2">
      <c r="A123" s="11">
        <v>40417</v>
      </c>
      <c r="B123">
        <v>6</v>
      </c>
      <c r="C123">
        <v>1</v>
      </c>
      <c r="D123">
        <v>0</v>
      </c>
      <c r="E123">
        <v>0</v>
      </c>
      <c r="F123">
        <v>0</v>
      </c>
      <c r="G123">
        <v>0</v>
      </c>
      <c r="H123" s="1">
        <v>0</v>
      </c>
      <c r="I123" s="4">
        <v>1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2</v>
      </c>
      <c r="P123" s="4">
        <v>0</v>
      </c>
      <c r="Q123" s="1">
        <v>0</v>
      </c>
      <c r="R123" s="4">
        <v>0</v>
      </c>
      <c r="S123" s="1">
        <v>0</v>
      </c>
      <c r="T123" s="62">
        <f>SUM(B123:S123)</f>
        <v>10</v>
      </c>
      <c r="U123" s="4">
        <v>8</v>
      </c>
      <c r="V123" s="62">
        <f>SUM(T123:U123)</f>
        <v>18</v>
      </c>
    </row>
    <row r="124" spans="1:22" x14ac:dyDescent="0.2">
      <c r="A124" s="11">
        <v>40418</v>
      </c>
      <c r="B124">
        <v>56.6</v>
      </c>
      <c r="C124">
        <v>0.66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1.33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 s="62">
        <f t="shared" si="2"/>
        <v>60.589999999999996</v>
      </c>
      <c r="U124" s="4">
        <v>35.299999999999997</v>
      </c>
      <c r="V124" s="62">
        <f t="shared" si="3"/>
        <v>95.889999999999986</v>
      </c>
    </row>
    <row r="125" spans="1:22" x14ac:dyDescent="0.2">
      <c r="A125" s="11">
        <v>40419</v>
      </c>
      <c r="B125">
        <v>56.6</v>
      </c>
      <c r="C125">
        <v>0.66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1.33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 s="62">
        <f t="shared" si="2"/>
        <v>60.589999999999996</v>
      </c>
      <c r="U125" s="4">
        <v>35.299999999999997</v>
      </c>
      <c r="V125" s="62">
        <f t="shared" si="3"/>
        <v>95.889999999999986</v>
      </c>
    </row>
    <row r="126" spans="1:22" x14ac:dyDescent="0.2">
      <c r="A126" s="11">
        <v>40420</v>
      </c>
      <c r="B126">
        <v>56.6</v>
      </c>
      <c r="C126">
        <v>0.66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1.33</v>
      </c>
      <c r="M126">
        <v>0</v>
      </c>
      <c r="N126">
        <v>0</v>
      </c>
      <c r="O126">
        <v>2</v>
      </c>
      <c r="P126">
        <v>0</v>
      </c>
      <c r="Q126">
        <v>0</v>
      </c>
      <c r="R126">
        <v>0</v>
      </c>
      <c r="S126">
        <v>0</v>
      </c>
      <c r="T126" s="62">
        <f>SUM(B126:S126)</f>
        <v>60.589999999999996</v>
      </c>
      <c r="U126" s="4">
        <v>35.299999999999997</v>
      </c>
      <c r="V126" s="62">
        <f>SUM(T126:U126)</f>
        <v>95.889999999999986</v>
      </c>
    </row>
    <row r="127" spans="1:22" x14ac:dyDescent="0.2">
      <c r="A127" s="11">
        <v>40421</v>
      </c>
      <c r="B127" t="s">
        <v>32</v>
      </c>
      <c r="C127" t="s">
        <v>32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</row>
    <row r="128" spans="1:22" x14ac:dyDescent="0.2">
      <c r="A128" s="11">
        <v>40422</v>
      </c>
      <c r="B128" t="s">
        <v>32</v>
      </c>
      <c r="C128" t="s">
        <v>32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s="4"/>
      <c r="V128" s="62">
        <f>SUM(T128:U128)</f>
        <v>0</v>
      </c>
    </row>
    <row r="129" spans="1:23" x14ac:dyDescent="0.2">
      <c r="A129" s="11">
        <v>40423</v>
      </c>
      <c r="B129">
        <v>20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2"/>
        <v>22</v>
      </c>
      <c r="U129" s="4">
        <v>3</v>
      </c>
      <c r="V129" s="62">
        <f t="shared" si="3"/>
        <v>25</v>
      </c>
    </row>
    <row r="130" spans="1:23" x14ac:dyDescent="0.2">
      <c r="A130" s="11">
        <v>40424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0</v>
      </c>
      <c r="H130" s="6">
        <v>0</v>
      </c>
      <c r="I130" s="8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3">
        <v>1</v>
      </c>
      <c r="P130" s="4">
        <v>0</v>
      </c>
      <c r="Q130" s="4">
        <v>0</v>
      </c>
      <c r="R130" s="8">
        <v>0</v>
      </c>
      <c r="S130" s="4">
        <v>0</v>
      </c>
      <c r="T130" s="62">
        <f t="shared" si="2"/>
        <v>5</v>
      </c>
      <c r="U130" s="4">
        <v>4</v>
      </c>
      <c r="V130" s="62">
        <f t="shared" si="3"/>
        <v>9</v>
      </c>
      <c r="W130" s="4">
        <v>0</v>
      </c>
    </row>
    <row r="131" spans="1:23" x14ac:dyDescent="0.2">
      <c r="A131" s="11">
        <v>40425</v>
      </c>
      <c r="B131">
        <v>4</v>
      </c>
      <c r="C131">
        <v>0.5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1.25</v>
      </c>
      <c r="P131">
        <v>0</v>
      </c>
      <c r="Q131">
        <v>0</v>
      </c>
      <c r="R131">
        <v>0</v>
      </c>
      <c r="S131">
        <v>0</v>
      </c>
      <c r="T131" s="62">
        <f t="shared" si="2"/>
        <v>6.25</v>
      </c>
      <c r="U131" s="4">
        <v>4.5</v>
      </c>
      <c r="V131" s="62">
        <f t="shared" si="3"/>
        <v>10.75</v>
      </c>
    </row>
    <row r="132" spans="1:23" x14ac:dyDescent="0.2">
      <c r="A132" s="11">
        <v>40426</v>
      </c>
      <c r="B132">
        <v>4</v>
      </c>
      <c r="C132">
        <v>0.5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1.25</v>
      </c>
      <c r="P132">
        <v>0</v>
      </c>
      <c r="Q132">
        <v>0</v>
      </c>
      <c r="R132">
        <v>0</v>
      </c>
      <c r="S132">
        <v>0</v>
      </c>
      <c r="T132" s="62">
        <f t="shared" si="2"/>
        <v>6.25</v>
      </c>
      <c r="U132" s="4">
        <v>4.5</v>
      </c>
      <c r="V132" s="62">
        <f t="shared" si="3"/>
        <v>10.75</v>
      </c>
    </row>
    <row r="133" spans="1:23" x14ac:dyDescent="0.2">
      <c r="A133" s="11">
        <v>40427</v>
      </c>
      <c r="B133">
        <v>4</v>
      </c>
      <c r="C133">
        <v>0.5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1.25</v>
      </c>
      <c r="P133">
        <v>0</v>
      </c>
      <c r="Q133">
        <v>0</v>
      </c>
      <c r="R133">
        <v>0</v>
      </c>
      <c r="S133">
        <v>0</v>
      </c>
      <c r="T133" s="62">
        <f t="shared" si="2"/>
        <v>6.25</v>
      </c>
      <c r="U133" s="4">
        <v>4.5</v>
      </c>
      <c r="V133" s="62">
        <f t="shared" ref="V133:V139" si="4">SUM(T133:U133)</f>
        <v>10.75</v>
      </c>
    </row>
    <row r="134" spans="1:23" x14ac:dyDescent="0.2">
      <c r="A134" s="11">
        <v>40428</v>
      </c>
      <c r="B134">
        <v>4</v>
      </c>
      <c r="C134">
        <v>0.5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1.25</v>
      </c>
      <c r="P134">
        <v>0</v>
      </c>
      <c r="Q134">
        <v>0</v>
      </c>
      <c r="R134">
        <v>0</v>
      </c>
      <c r="S134">
        <v>0</v>
      </c>
      <c r="T134" s="62">
        <f t="shared" si="2"/>
        <v>6.25</v>
      </c>
      <c r="U134" s="4">
        <v>4.5</v>
      </c>
      <c r="V134" s="62">
        <f t="shared" si="4"/>
        <v>10.75</v>
      </c>
    </row>
    <row r="135" spans="1:23" x14ac:dyDescent="0.2">
      <c r="A135" s="11">
        <v>40429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0</v>
      </c>
      <c r="Q135">
        <v>0</v>
      </c>
      <c r="R135">
        <v>0</v>
      </c>
      <c r="S135">
        <v>0</v>
      </c>
      <c r="T135" s="62">
        <f t="shared" si="2"/>
        <v>7</v>
      </c>
      <c r="U135" s="4">
        <v>2</v>
      </c>
      <c r="V135" s="62">
        <f t="shared" si="4"/>
        <v>9</v>
      </c>
    </row>
    <row r="136" spans="1:23" x14ac:dyDescent="0.2">
      <c r="A136" s="11">
        <v>40430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</v>
      </c>
      <c r="P136">
        <v>0</v>
      </c>
      <c r="Q136">
        <v>0</v>
      </c>
      <c r="R136">
        <v>0</v>
      </c>
      <c r="S136">
        <v>0</v>
      </c>
      <c r="T136" s="62">
        <f t="shared" si="2"/>
        <v>7</v>
      </c>
      <c r="U136" s="4">
        <v>0</v>
      </c>
      <c r="V136" s="62">
        <f t="shared" si="4"/>
        <v>7</v>
      </c>
    </row>
    <row r="137" spans="1:23" x14ac:dyDescent="0.2">
      <c r="A137" s="11">
        <v>40431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 s="62">
        <f t="shared" ref="T137:T142" si="5">SUM(B137:S137)</f>
        <v>3</v>
      </c>
      <c r="U137" s="4"/>
      <c r="V137" s="62">
        <f t="shared" si="4"/>
        <v>3</v>
      </c>
    </row>
    <row r="138" spans="1:23" x14ac:dyDescent="0.2">
      <c r="A138" s="11">
        <v>40432</v>
      </c>
      <c r="B138">
        <v>18</v>
      </c>
      <c r="C138">
        <v>0.33</v>
      </c>
      <c r="D138">
        <v>0</v>
      </c>
      <c r="E138">
        <v>0</v>
      </c>
      <c r="F138">
        <v>0</v>
      </c>
      <c r="G138">
        <v>0</v>
      </c>
      <c r="H138">
        <v>0</v>
      </c>
      <c r="I138" s="8">
        <v>0.66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8">
        <v>1</v>
      </c>
      <c r="P138" s="4">
        <v>0</v>
      </c>
      <c r="Q138" s="4">
        <v>0</v>
      </c>
      <c r="R138" s="4">
        <v>0</v>
      </c>
      <c r="S138" s="4">
        <v>0</v>
      </c>
      <c r="T138" s="62">
        <f>SUM(B138:S138)</f>
        <v>19.989999999999998</v>
      </c>
      <c r="U138" s="4">
        <v>3.33</v>
      </c>
      <c r="V138" s="62">
        <f t="shared" si="4"/>
        <v>23.32</v>
      </c>
    </row>
    <row r="139" spans="1:23" x14ac:dyDescent="0.2">
      <c r="A139" s="11">
        <v>40433</v>
      </c>
      <c r="B139">
        <v>18</v>
      </c>
      <c r="C139">
        <v>0.33</v>
      </c>
      <c r="D139">
        <v>0</v>
      </c>
      <c r="E139">
        <v>0</v>
      </c>
      <c r="F139">
        <v>0</v>
      </c>
      <c r="G139">
        <v>0</v>
      </c>
      <c r="H139">
        <v>0</v>
      </c>
      <c r="I139" s="8">
        <v>0.66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8">
        <v>1</v>
      </c>
      <c r="P139" s="4">
        <v>0</v>
      </c>
      <c r="Q139" s="4">
        <v>0</v>
      </c>
      <c r="R139" s="4">
        <v>0</v>
      </c>
      <c r="S139" s="4">
        <v>0</v>
      </c>
      <c r="T139" s="62">
        <f t="shared" si="5"/>
        <v>19.989999999999998</v>
      </c>
      <c r="U139" s="4">
        <v>3.33</v>
      </c>
      <c r="V139" s="62">
        <f t="shared" si="4"/>
        <v>23.32</v>
      </c>
    </row>
    <row r="140" spans="1:23" x14ac:dyDescent="0.2">
      <c r="A140" s="11">
        <v>40434</v>
      </c>
      <c r="B140">
        <v>18</v>
      </c>
      <c r="C140">
        <v>0.33</v>
      </c>
      <c r="D140">
        <v>0</v>
      </c>
      <c r="E140">
        <v>0</v>
      </c>
      <c r="F140">
        <v>0</v>
      </c>
      <c r="G140">
        <v>0</v>
      </c>
      <c r="H140">
        <v>0</v>
      </c>
      <c r="I140" s="8">
        <v>0.66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8">
        <v>1</v>
      </c>
      <c r="P140" s="4">
        <v>0</v>
      </c>
      <c r="Q140" s="4">
        <v>0</v>
      </c>
      <c r="R140" s="4">
        <v>0</v>
      </c>
      <c r="S140" s="4">
        <v>0</v>
      </c>
      <c r="T140" s="62">
        <f>SUM(B140:S140)</f>
        <v>19.989999999999998</v>
      </c>
      <c r="U140" s="4">
        <v>3.33</v>
      </c>
      <c r="V140" s="62">
        <f t="shared" ref="V140:V146" si="6">SUM(T140:U140)</f>
        <v>23.32</v>
      </c>
    </row>
    <row r="141" spans="1:23" x14ac:dyDescent="0.2">
      <c r="A141" s="11">
        <v>40435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</v>
      </c>
      <c r="P141">
        <v>0</v>
      </c>
      <c r="Q141">
        <v>0</v>
      </c>
      <c r="R141">
        <v>0</v>
      </c>
      <c r="S141">
        <v>0</v>
      </c>
      <c r="T141" s="62">
        <f>SUM(B141:S141)</f>
        <v>10</v>
      </c>
      <c r="U141" s="4">
        <v>2</v>
      </c>
      <c r="V141" s="62">
        <f t="shared" si="6"/>
        <v>12</v>
      </c>
    </row>
    <row r="142" spans="1:23" x14ac:dyDescent="0.2">
      <c r="A142" s="11">
        <v>40436</v>
      </c>
      <c r="B142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12</v>
      </c>
      <c r="P142">
        <v>0</v>
      </c>
      <c r="Q142">
        <v>0</v>
      </c>
      <c r="R142">
        <v>0</v>
      </c>
      <c r="S142">
        <v>0</v>
      </c>
      <c r="T142" s="62">
        <f t="shared" si="5"/>
        <v>17</v>
      </c>
      <c r="U142" s="4">
        <v>2</v>
      </c>
      <c r="V142" s="62">
        <f t="shared" si="6"/>
        <v>19</v>
      </c>
    </row>
    <row r="143" spans="1:23" x14ac:dyDescent="0.2">
      <c r="A143" s="11">
        <v>40437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</v>
      </c>
      <c r="P143">
        <v>0</v>
      </c>
      <c r="Q143">
        <v>0</v>
      </c>
      <c r="R143">
        <v>0</v>
      </c>
      <c r="S143">
        <v>0</v>
      </c>
      <c r="T143" s="62">
        <f t="shared" ref="T143:T152" si="7">SUM(B143:S143)</f>
        <v>6</v>
      </c>
      <c r="U143" s="4">
        <v>0</v>
      </c>
      <c r="V143" s="62">
        <f t="shared" si="6"/>
        <v>6</v>
      </c>
    </row>
    <row r="144" spans="1:23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4"/>
      <c r="T144" s="62">
        <f t="shared" si="7"/>
        <v>0</v>
      </c>
      <c r="U144" s="4"/>
      <c r="V144" s="62">
        <f t="shared" si="6"/>
        <v>0</v>
      </c>
    </row>
    <row r="145" spans="1:22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62">
        <f t="shared" si="7"/>
        <v>0</v>
      </c>
      <c r="U145" s="4"/>
      <c r="V145" s="62">
        <f t="shared" si="6"/>
        <v>0</v>
      </c>
    </row>
    <row r="146" spans="1:22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62">
        <f t="shared" si="7"/>
        <v>0</v>
      </c>
      <c r="U146" s="4"/>
      <c r="V146" s="62">
        <f t="shared" si="6"/>
        <v>0</v>
      </c>
    </row>
    <row r="147" spans="1:22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62">
        <f t="shared" si="7"/>
        <v>0</v>
      </c>
      <c r="U147" s="4"/>
      <c r="V147" s="62">
        <f t="shared" ref="V147:V152" si="8">SUM(T147:U147)</f>
        <v>0</v>
      </c>
    </row>
    <row r="148" spans="1:22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62">
        <f t="shared" si="7"/>
        <v>0</v>
      </c>
      <c r="U148" s="4"/>
      <c r="V148" s="62">
        <f t="shared" si="8"/>
        <v>0</v>
      </c>
    </row>
    <row r="149" spans="1:22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62">
        <f t="shared" si="7"/>
        <v>0</v>
      </c>
      <c r="U149" s="4"/>
      <c r="V149" s="62">
        <f t="shared" si="8"/>
        <v>0</v>
      </c>
    </row>
    <row r="150" spans="1:22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62">
        <f t="shared" si="7"/>
        <v>0</v>
      </c>
      <c r="U150" s="4"/>
      <c r="V150" s="62">
        <f t="shared" si="8"/>
        <v>0</v>
      </c>
    </row>
    <row r="151" spans="1:22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62">
        <f t="shared" si="7"/>
        <v>0</v>
      </c>
      <c r="U151" s="4"/>
      <c r="V151" s="62">
        <f t="shared" si="8"/>
        <v>0</v>
      </c>
    </row>
    <row r="152" spans="1:22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62">
        <f t="shared" si="7"/>
        <v>0</v>
      </c>
      <c r="U152" s="4"/>
      <c r="V152" s="62">
        <f t="shared" si="8"/>
        <v>0</v>
      </c>
    </row>
    <row r="153" spans="1:22" x14ac:dyDescent="0.2">
      <c r="A153" s="5"/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SUM(B9:B132)</f>
        <v>1707.7999999999997</v>
      </c>
      <c r="C155">
        <f t="shared" ref="C155:V155" si="9">SUM(C9:C132)</f>
        <v>35.689999999999991</v>
      </c>
      <c r="D155">
        <f t="shared" si="9"/>
        <v>0</v>
      </c>
      <c r="E155">
        <f t="shared" si="9"/>
        <v>7.9700000000000006</v>
      </c>
      <c r="F155">
        <f t="shared" si="9"/>
        <v>0.99</v>
      </c>
      <c r="G155">
        <f t="shared" si="9"/>
        <v>1.9900000000000002</v>
      </c>
      <c r="H155">
        <f t="shared" si="9"/>
        <v>0</v>
      </c>
      <c r="I155">
        <f t="shared" si="9"/>
        <v>413.75</v>
      </c>
      <c r="J155">
        <f t="shared" si="9"/>
        <v>3</v>
      </c>
      <c r="K155">
        <f t="shared" si="9"/>
        <v>0</v>
      </c>
      <c r="L155">
        <f t="shared" si="9"/>
        <v>21.97</v>
      </c>
      <c r="M155">
        <f t="shared" si="9"/>
        <v>40.980000000000004</v>
      </c>
      <c r="N155">
        <f t="shared" si="9"/>
        <v>0</v>
      </c>
      <c r="O155">
        <f t="shared" si="9"/>
        <v>245.94000000000003</v>
      </c>
      <c r="P155">
        <f t="shared" si="9"/>
        <v>0</v>
      </c>
      <c r="Q155">
        <f t="shared" si="9"/>
        <v>0</v>
      </c>
      <c r="R155">
        <f t="shared" si="9"/>
        <v>2</v>
      </c>
      <c r="S155">
        <f t="shared" si="9"/>
        <v>0</v>
      </c>
      <c r="T155">
        <f t="shared" si="9"/>
        <v>2548.75</v>
      </c>
      <c r="U155">
        <f t="shared" si="9"/>
        <v>406.33</v>
      </c>
      <c r="V155">
        <f t="shared" si="9"/>
        <v>2955.0799999999995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27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27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65"/>
  <sheetViews>
    <sheetView zoomScale="70" zoomScaleNormal="70" workbookViewId="0">
      <pane ySplit="8" topLeftCell="A88" activePane="bottomLeft" state="frozen"/>
      <selection pane="bottomLeft" activeCell="A9" sqref="A9:V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128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129</v>
      </c>
      <c r="B3" s="73"/>
      <c r="C3" s="73"/>
      <c r="E3" s="71" t="s">
        <v>130</v>
      </c>
      <c r="F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39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131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ht="14.25" customHeight="1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ht="14.25" customHeight="1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ht="14.25" customHeight="1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ht="12" customHeight="1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0.2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0.8</v>
      </c>
      <c r="K24" s="4">
        <v>0</v>
      </c>
      <c r="L24" s="4">
        <v>0.2</v>
      </c>
      <c r="M24" s="4">
        <v>0</v>
      </c>
      <c r="N24" s="1">
        <v>0</v>
      </c>
      <c r="O24" s="4">
        <v>2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3.2</v>
      </c>
      <c r="U24" s="4">
        <v>0</v>
      </c>
      <c r="V24" s="62">
        <f t="shared" si="1"/>
        <v>3.2</v>
      </c>
    </row>
    <row r="25" spans="1:22" x14ac:dyDescent="0.2">
      <c r="A25" s="11">
        <v>40319</v>
      </c>
      <c r="B25">
        <v>0.2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0.8</v>
      </c>
      <c r="K25" s="4">
        <v>0</v>
      </c>
      <c r="L25" s="4">
        <v>0.2</v>
      </c>
      <c r="M25" s="4">
        <v>0</v>
      </c>
      <c r="N25" s="1">
        <v>0</v>
      </c>
      <c r="O25" s="4">
        <v>2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3.2</v>
      </c>
      <c r="U25" s="4">
        <v>0</v>
      </c>
      <c r="V25" s="62">
        <f t="shared" si="1"/>
        <v>3.2</v>
      </c>
    </row>
    <row r="26" spans="1:22" x14ac:dyDescent="0.2">
      <c r="A26" s="11">
        <v>40320</v>
      </c>
      <c r="B26">
        <v>0.2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0.8</v>
      </c>
      <c r="K26" s="4">
        <v>0</v>
      </c>
      <c r="L26" s="4">
        <v>0.2</v>
      </c>
      <c r="M26" s="4">
        <v>0</v>
      </c>
      <c r="N26" s="1">
        <v>0</v>
      </c>
      <c r="O26" s="4">
        <v>2</v>
      </c>
      <c r="P26" s="4">
        <v>0</v>
      </c>
      <c r="Q26" s="1">
        <v>0</v>
      </c>
      <c r="R26" s="4">
        <v>0</v>
      </c>
      <c r="S26" s="1">
        <v>0</v>
      </c>
      <c r="T26" s="62">
        <v>3.2</v>
      </c>
      <c r="U26" s="4">
        <v>0</v>
      </c>
      <c r="V26" s="62">
        <f t="shared" si="1"/>
        <v>3.2</v>
      </c>
    </row>
    <row r="27" spans="1:22" x14ac:dyDescent="0.2">
      <c r="A27" s="11">
        <v>40321</v>
      </c>
      <c r="B27">
        <v>0.2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0.8</v>
      </c>
      <c r="K27" s="4">
        <v>0</v>
      </c>
      <c r="L27" s="4">
        <v>0.2</v>
      </c>
      <c r="M27" s="4">
        <v>0</v>
      </c>
      <c r="N27" s="1">
        <v>0</v>
      </c>
      <c r="O27" s="4">
        <v>2</v>
      </c>
      <c r="P27" s="4">
        <v>0</v>
      </c>
      <c r="Q27" s="1">
        <v>0</v>
      </c>
      <c r="R27" s="4">
        <v>0</v>
      </c>
      <c r="S27" s="1">
        <v>0</v>
      </c>
      <c r="T27" s="62">
        <f t="shared" si="0"/>
        <v>3.2</v>
      </c>
      <c r="U27" s="4">
        <v>0</v>
      </c>
      <c r="V27" s="62">
        <f t="shared" si="1"/>
        <v>3.2</v>
      </c>
    </row>
    <row r="28" spans="1:22" x14ac:dyDescent="0.2">
      <c r="A28" s="11">
        <v>40322</v>
      </c>
      <c r="B28">
        <v>0.2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0.8</v>
      </c>
      <c r="K28" s="4">
        <v>0</v>
      </c>
      <c r="L28" s="4">
        <v>0.2</v>
      </c>
      <c r="M28" s="4">
        <v>0</v>
      </c>
      <c r="N28" s="1">
        <v>0</v>
      </c>
      <c r="O28" s="4">
        <v>2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3.2</v>
      </c>
      <c r="U28" s="4">
        <v>0</v>
      </c>
      <c r="V28" s="62">
        <f t="shared" si="1"/>
        <v>3.2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3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3</v>
      </c>
      <c r="U29" s="4">
        <v>0</v>
      </c>
      <c r="V29" s="62">
        <f t="shared" si="1"/>
        <v>3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4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4</v>
      </c>
      <c r="U30" s="4">
        <v>3</v>
      </c>
      <c r="V30" s="62">
        <f t="shared" si="1"/>
        <v>7</v>
      </c>
    </row>
    <row r="31" spans="1:22" x14ac:dyDescent="0.2">
      <c r="A31" s="11">
        <v>40325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19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20</v>
      </c>
      <c r="U31" s="4">
        <v>1</v>
      </c>
      <c r="V31" s="62">
        <f t="shared" si="1"/>
        <v>21</v>
      </c>
    </row>
    <row r="32" spans="1:22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0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0</v>
      </c>
      <c r="U32" s="4">
        <v>1</v>
      </c>
      <c r="V32" s="62">
        <f t="shared" si="1"/>
        <v>1</v>
      </c>
    </row>
    <row r="33" spans="1:22" x14ac:dyDescent="0.2">
      <c r="A33" s="11">
        <v>40327</v>
      </c>
      <c r="B33">
        <v>1.75</v>
      </c>
      <c r="C33">
        <v>1</v>
      </c>
      <c r="D33">
        <v>0</v>
      </c>
      <c r="E33">
        <v>0</v>
      </c>
      <c r="F33">
        <v>0.25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0.25</v>
      </c>
      <c r="M33" s="4">
        <v>0</v>
      </c>
      <c r="N33" s="12">
        <v>0</v>
      </c>
      <c r="O33" s="4">
        <v>7.25</v>
      </c>
      <c r="P33" s="4">
        <v>0</v>
      </c>
      <c r="Q33" s="12">
        <v>0</v>
      </c>
      <c r="R33" s="4">
        <v>0</v>
      </c>
      <c r="S33" s="12">
        <v>0</v>
      </c>
      <c r="T33" s="62">
        <f t="shared" si="0"/>
        <v>10.5</v>
      </c>
      <c r="U33" s="4">
        <v>7.75</v>
      </c>
      <c r="V33" s="62">
        <f t="shared" si="1"/>
        <v>18.25</v>
      </c>
    </row>
    <row r="34" spans="1:22" x14ac:dyDescent="0.2">
      <c r="A34" s="11">
        <v>40328</v>
      </c>
      <c r="B34">
        <v>1.75</v>
      </c>
      <c r="C34">
        <v>1</v>
      </c>
      <c r="D34">
        <v>0</v>
      </c>
      <c r="E34">
        <v>0</v>
      </c>
      <c r="F34">
        <v>0.25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0.25</v>
      </c>
      <c r="M34" s="4">
        <v>0</v>
      </c>
      <c r="N34" s="12">
        <v>0</v>
      </c>
      <c r="O34" s="4">
        <v>7.25</v>
      </c>
      <c r="P34" s="4">
        <v>0</v>
      </c>
      <c r="Q34" s="12">
        <v>0</v>
      </c>
      <c r="R34" s="4">
        <v>0</v>
      </c>
      <c r="S34" s="12">
        <v>0</v>
      </c>
      <c r="T34" s="62">
        <f t="shared" si="0"/>
        <v>10.5</v>
      </c>
      <c r="U34" s="4">
        <v>7.75</v>
      </c>
      <c r="V34" s="62">
        <f t="shared" si="1"/>
        <v>18.25</v>
      </c>
    </row>
    <row r="35" spans="1:22" x14ac:dyDescent="0.2">
      <c r="A35" s="11">
        <v>40329</v>
      </c>
      <c r="B35">
        <v>1.75</v>
      </c>
      <c r="C35">
        <v>1</v>
      </c>
      <c r="D35">
        <v>0</v>
      </c>
      <c r="E35">
        <v>0</v>
      </c>
      <c r="F35">
        <v>0.25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0.25</v>
      </c>
      <c r="M35" s="4">
        <v>0</v>
      </c>
      <c r="N35" s="12">
        <v>0</v>
      </c>
      <c r="O35" s="4">
        <v>7.25</v>
      </c>
      <c r="P35" s="4">
        <v>0</v>
      </c>
      <c r="Q35" s="12">
        <v>0</v>
      </c>
      <c r="R35" s="4">
        <v>0</v>
      </c>
      <c r="S35" s="12">
        <v>0</v>
      </c>
      <c r="T35" s="62">
        <f>SUM(B35:S35)</f>
        <v>10.5</v>
      </c>
      <c r="U35" s="4">
        <v>7.75</v>
      </c>
      <c r="V35" s="62">
        <f>SUM(T35:U35)</f>
        <v>18.25</v>
      </c>
    </row>
    <row r="36" spans="1:22" x14ac:dyDescent="0.2">
      <c r="A36" s="11">
        <v>40330</v>
      </c>
      <c r="B36">
        <v>1.75</v>
      </c>
      <c r="C36">
        <v>1</v>
      </c>
      <c r="D36">
        <v>0</v>
      </c>
      <c r="E36">
        <v>0</v>
      </c>
      <c r="F36">
        <v>0.25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0.25</v>
      </c>
      <c r="M36" s="4">
        <v>0</v>
      </c>
      <c r="N36" s="12">
        <v>0</v>
      </c>
      <c r="O36" s="4">
        <v>7.25</v>
      </c>
      <c r="P36" s="4">
        <v>0</v>
      </c>
      <c r="Q36" s="12">
        <v>0</v>
      </c>
      <c r="R36" s="4">
        <v>0</v>
      </c>
      <c r="S36" s="12">
        <v>0</v>
      </c>
      <c r="T36" s="62">
        <f>SUM(B36:S36)</f>
        <v>10.5</v>
      </c>
      <c r="U36" s="4">
        <v>7.75</v>
      </c>
      <c r="V36" s="62">
        <f>SUM(T36:U36)</f>
        <v>18.25</v>
      </c>
    </row>
    <row r="37" spans="1:22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0</v>
      </c>
      <c r="R37">
        <v>0</v>
      </c>
      <c r="S37">
        <v>0</v>
      </c>
      <c r="T37" s="62">
        <v>0</v>
      </c>
      <c r="U37" s="4">
        <v>1</v>
      </c>
      <c r="V37" s="62">
        <v>0</v>
      </c>
    </row>
    <row r="38" spans="1:22" x14ac:dyDescent="0.2">
      <c r="A38" s="11">
        <v>40332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15</v>
      </c>
      <c r="P38" s="4">
        <v>0</v>
      </c>
      <c r="Q38" s="1">
        <v>0</v>
      </c>
      <c r="R38" s="4">
        <v>0</v>
      </c>
      <c r="S38" s="1">
        <v>0</v>
      </c>
      <c r="T38" s="62">
        <f>SUM(B38:S38)</f>
        <v>16</v>
      </c>
      <c r="U38" s="4">
        <v>5</v>
      </c>
      <c r="V38" s="62">
        <f t="shared" si="1"/>
        <v>21</v>
      </c>
    </row>
    <row r="39" spans="1:22" x14ac:dyDescent="0.2">
      <c r="A39" s="11">
        <v>40333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8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9</v>
      </c>
      <c r="U39" s="4">
        <v>6</v>
      </c>
      <c r="V39" s="62">
        <f t="shared" si="1"/>
        <v>15</v>
      </c>
    </row>
    <row r="40" spans="1:22" x14ac:dyDescent="0.2">
      <c r="A40" s="11">
        <v>40334</v>
      </c>
      <c r="B40">
        <v>1.67</v>
      </c>
      <c r="C40">
        <v>0</v>
      </c>
      <c r="D40">
        <v>0</v>
      </c>
      <c r="E40">
        <v>0</v>
      </c>
      <c r="F40">
        <v>0.33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</v>
      </c>
      <c r="P40">
        <v>0</v>
      </c>
      <c r="Q40">
        <v>0</v>
      </c>
      <c r="R40">
        <v>0</v>
      </c>
      <c r="S40">
        <v>0</v>
      </c>
      <c r="T40" s="62">
        <f t="shared" si="0"/>
        <v>11</v>
      </c>
      <c r="U40" s="4">
        <v>3</v>
      </c>
      <c r="V40" s="62">
        <f t="shared" si="1"/>
        <v>14</v>
      </c>
    </row>
    <row r="41" spans="1:22" x14ac:dyDescent="0.2">
      <c r="A41" s="11">
        <v>40335</v>
      </c>
      <c r="B41">
        <v>1.67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9</v>
      </c>
      <c r="P41">
        <v>0</v>
      </c>
      <c r="Q41">
        <v>0</v>
      </c>
      <c r="R41">
        <v>0</v>
      </c>
      <c r="S41">
        <v>0</v>
      </c>
      <c r="T41" s="62">
        <f t="shared" si="0"/>
        <v>11</v>
      </c>
      <c r="U41" s="4">
        <v>3</v>
      </c>
      <c r="V41" s="62">
        <f t="shared" si="1"/>
        <v>14</v>
      </c>
    </row>
    <row r="42" spans="1:22" x14ac:dyDescent="0.2">
      <c r="A42" s="11">
        <v>40336</v>
      </c>
      <c r="B42">
        <v>1.67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9</v>
      </c>
      <c r="P42">
        <v>0</v>
      </c>
      <c r="Q42">
        <v>0</v>
      </c>
      <c r="R42">
        <v>0</v>
      </c>
      <c r="S42">
        <v>0</v>
      </c>
      <c r="T42" s="62">
        <f>SUM(B42:S42)</f>
        <v>11</v>
      </c>
      <c r="U42" s="4">
        <v>3</v>
      </c>
      <c r="V42" s="62">
        <f>SUM(T42:U42)</f>
        <v>14</v>
      </c>
    </row>
    <row r="43" spans="1:22" x14ac:dyDescent="0.2">
      <c r="A43" s="11">
        <v>40337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1</v>
      </c>
      <c r="J43" s="4">
        <v>0</v>
      </c>
      <c r="K43" s="4">
        <v>0</v>
      </c>
      <c r="L43" s="4">
        <v>1</v>
      </c>
      <c r="M43" s="4">
        <v>0</v>
      </c>
      <c r="N43" s="1">
        <v>0</v>
      </c>
      <c r="O43" s="4">
        <v>49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51</v>
      </c>
      <c r="U43" s="4">
        <v>2</v>
      </c>
      <c r="V43" s="62">
        <f>SUM(T43:U43)</f>
        <v>53</v>
      </c>
    </row>
    <row r="44" spans="1:22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62">
        <f t="shared" si="0"/>
        <v>0</v>
      </c>
      <c r="U44" s="4">
        <v>0</v>
      </c>
      <c r="V44" s="62">
        <f t="shared" si="1"/>
        <v>0</v>
      </c>
    </row>
    <row r="45" spans="1:22" x14ac:dyDescent="0.2">
      <c r="A45" s="11">
        <v>40339</v>
      </c>
      <c r="B45">
        <v>0</v>
      </c>
      <c r="C45">
        <v>0</v>
      </c>
      <c r="D45">
        <v>0</v>
      </c>
      <c r="E45">
        <v>0</v>
      </c>
      <c r="F45">
        <v>2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47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49</v>
      </c>
      <c r="U45" s="4">
        <v>4</v>
      </c>
      <c r="V45" s="62">
        <f t="shared" si="1"/>
        <v>53</v>
      </c>
    </row>
    <row r="46" spans="1:22" x14ac:dyDescent="0.2">
      <c r="A46" s="11">
        <v>40340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1</v>
      </c>
      <c r="U46" s="4">
        <v>2</v>
      </c>
      <c r="V46" s="62">
        <f t="shared" si="1"/>
        <v>3</v>
      </c>
    </row>
    <row r="47" spans="1:22" x14ac:dyDescent="0.2">
      <c r="A47" s="11">
        <v>40341</v>
      </c>
      <c r="B47">
        <v>11</v>
      </c>
      <c r="C47">
        <v>0.33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</v>
      </c>
      <c r="P47">
        <v>0</v>
      </c>
      <c r="Q47">
        <v>0</v>
      </c>
      <c r="R47">
        <v>0</v>
      </c>
      <c r="S47">
        <v>0</v>
      </c>
      <c r="T47" s="62">
        <v>0</v>
      </c>
      <c r="U47" s="4">
        <v>5</v>
      </c>
      <c r="V47" s="62">
        <f t="shared" si="1"/>
        <v>5</v>
      </c>
    </row>
    <row r="48" spans="1:22" x14ac:dyDescent="0.2">
      <c r="A48" s="11">
        <v>40342</v>
      </c>
      <c r="B48">
        <v>11</v>
      </c>
      <c r="C48">
        <v>0.33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</v>
      </c>
      <c r="P48">
        <v>0</v>
      </c>
      <c r="Q48">
        <v>0</v>
      </c>
      <c r="R48">
        <v>0</v>
      </c>
      <c r="S48">
        <v>0</v>
      </c>
      <c r="T48" s="62">
        <f t="shared" si="0"/>
        <v>15.33</v>
      </c>
      <c r="U48" s="4">
        <v>5</v>
      </c>
      <c r="V48" s="62">
        <f t="shared" si="1"/>
        <v>20.329999999999998</v>
      </c>
    </row>
    <row r="49" spans="1:22" x14ac:dyDescent="0.2">
      <c r="A49" s="11">
        <v>40343</v>
      </c>
      <c r="B49">
        <v>11</v>
      </c>
      <c r="C49">
        <v>0.33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4</v>
      </c>
      <c r="P49">
        <v>0</v>
      </c>
      <c r="Q49">
        <v>0</v>
      </c>
      <c r="R49">
        <v>0</v>
      </c>
      <c r="S49">
        <v>0</v>
      </c>
      <c r="T49" s="62">
        <f t="shared" si="0"/>
        <v>15.33</v>
      </c>
      <c r="U49" s="4">
        <v>5</v>
      </c>
      <c r="V49" s="62">
        <f t="shared" si="1"/>
        <v>20.329999999999998</v>
      </c>
    </row>
    <row r="50" spans="1:22" x14ac:dyDescent="0.2">
      <c r="A50" s="11">
        <v>40344</v>
      </c>
      <c r="B50">
        <v>8</v>
      </c>
      <c r="C50">
        <v>1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2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11</v>
      </c>
      <c r="U50" s="4">
        <v>5</v>
      </c>
      <c r="V50" s="62">
        <f t="shared" si="1"/>
        <v>16</v>
      </c>
    </row>
    <row r="51" spans="1:22" x14ac:dyDescent="0.2">
      <c r="A51" s="11">
        <v>40345</v>
      </c>
      <c r="B51">
        <v>29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62">
        <f t="shared" si="0"/>
        <v>29</v>
      </c>
      <c r="U51" s="4">
        <v>3</v>
      </c>
      <c r="V51" s="62">
        <f t="shared" si="1"/>
        <v>32</v>
      </c>
    </row>
    <row r="52" spans="1:22" x14ac:dyDescent="0.2">
      <c r="A52" s="11">
        <v>40346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62">
        <f t="shared" si="0"/>
        <v>0</v>
      </c>
      <c r="U52" s="4">
        <v>0</v>
      </c>
      <c r="V52" s="62">
        <f t="shared" si="1"/>
        <v>0</v>
      </c>
    </row>
    <row r="53" spans="1:22" x14ac:dyDescent="0.2">
      <c r="A53" s="11">
        <v>40347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62">
        <f t="shared" si="0"/>
        <v>2</v>
      </c>
      <c r="U53" s="4">
        <v>0</v>
      </c>
      <c r="V53" s="62">
        <f t="shared" si="1"/>
        <v>2</v>
      </c>
    </row>
    <row r="54" spans="1:22" x14ac:dyDescent="0.2">
      <c r="A54" s="11">
        <v>40348</v>
      </c>
      <c r="B54">
        <v>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0.33</v>
      </c>
      <c r="P54">
        <v>0</v>
      </c>
      <c r="Q54">
        <v>0</v>
      </c>
      <c r="R54">
        <v>0.33</v>
      </c>
      <c r="S54">
        <v>0</v>
      </c>
      <c r="T54" s="62">
        <f t="shared" si="0"/>
        <v>6.66</v>
      </c>
      <c r="U54" s="4">
        <v>0</v>
      </c>
      <c r="V54" s="62">
        <f t="shared" si="1"/>
        <v>6.66</v>
      </c>
    </row>
    <row r="55" spans="1:22" x14ac:dyDescent="0.2">
      <c r="A55" s="11">
        <v>40349</v>
      </c>
      <c r="B55">
        <v>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0.33</v>
      </c>
      <c r="P55">
        <v>0</v>
      </c>
      <c r="Q55">
        <v>0</v>
      </c>
      <c r="R55">
        <v>0.33</v>
      </c>
      <c r="S55">
        <v>0</v>
      </c>
      <c r="T55" s="62">
        <f t="shared" si="0"/>
        <v>6.66</v>
      </c>
      <c r="U55" s="4">
        <v>0</v>
      </c>
      <c r="V55" s="62">
        <f t="shared" si="1"/>
        <v>6.66</v>
      </c>
    </row>
    <row r="56" spans="1:22" x14ac:dyDescent="0.2">
      <c r="A56" s="11">
        <v>40350</v>
      </c>
      <c r="B56">
        <v>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0.33</v>
      </c>
      <c r="P56">
        <v>0</v>
      </c>
      <c r="Q56">
        <v>0</v>
      </c>
      <c r="R56">
        <v>0.33</v>
      </c>
      <c r="S56">
        <v>0</v>
      </c>
      <c r="T56" s="62">
        <f t="shared" si="0"/>
        <v>6.66</v>
      </c>
      <c r="U56" s="4">
        <v>0</v>
      </c>
      <c r="V56" s="62">
        <f t="shared" si="1"/>
        <v>6.66</v>
      </c>
    </row>
    <row r="57" spans="1:22" x14ac:dyDescent="0.2">
      <c r="A57" s="11">
        <v>40351</v>
      </c>
      <c r="B57">
        <v>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62">
        <f t="shared" si="0"/>
        <v>19</v>
      </c>
      <c r="U57" s="4">
        <v>4</v>
      </c>
      <c r="V57" s="62">
        <f t="shared" si="1"/>
        <v>23</v>
      </c>
    </row>
    <row r="58" spans="1:22" x14ac:dyDescent="0.2">
      <c r="A58" s="11">
        <v>40352</v>
      </c>
      <c r="B58">
        <v>37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38</v>
      </c>
      <c r="U58" s="4">
        <v>1</v>
      </c>
      <c r="V58" s="62">
        <f t="shared" si="1"/>
        <v>39</v>
      </c>
    </row>
    <row r="59" spans="1:22" x14ac:dyDescent="0.2">
      <c r="A59" s="11">
        <v>40353</v>
      </c>
      <c r="B59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5</v>
      </c>
      <c r="U59" s="4">
        <v>2</v>
      </c>
      <c r="V59" s="62">
        <f t="shared" si="1"/>
        <v>7</v>
      </c>
    </row>
    <row r="60" spans="1:22" x14ac:dyDescent="0.2">
      <c r="A60" s="11">
        <v>40354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62">
        <f t="shared" si="0"/>
        <v>2</v>
      </c>
      <c r="U60" s="4">
        <v>6</v>
      </c>
      <c r="V60" s="62">
        <f t="shared" si="1"/>
        <v>8</v>
      </c>
    </row>
    <row r="61" spans="1:22" x14ac:dyDescent="0.2">
      <c r="A61" s="11">
        <v>40355</v>
      </c>
      <c r="B61" t="s">
        <v>32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</row>
    <row r="62" spans="1:22" x14ac:dyDescent="0.2">
      <c r="A62" s="11">
        <v>40356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62">
        <f t="shared" si="0"/>
        <v>6</v>
      </c>
      <c r="U62" s="4">
        <v>0</v>
      </c>
      <c r="V62" s="62">
        <f t="shared" si="1"/>
        <v>6</v>
      </c>
    </row>
    <row r="63" spans="1:22" x14ac:dyDescent="0.2">
      <c r="A63" s="11">
        <v>40357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0</v>
      </c>
      <c r="U63" s="4">
        <v>0</v>
      </c>
      <c r="V63" s="62">
        <f t="shared" si="1"/>
        <v>0</v>
      </c>
    </row>
    <row r="64" spans="1:22" x14ac:dyDescent="0.2">
      <c r="A64" s="11">
        <v>40358</v>
      </c>
      <c r="B64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62">
        <f t="shared" si="0"/>
        <v>6</v>
      </c>
      <c r="U64" s="4">
        <v>0</v>
      </c>
      <c r="V64" s="62">
        <f t="shared" si="1"/>
        <v>6</v>
      </c>
    </row>
    <row r="65" spans="1:22" x14ac:dyDescent="0.2">
      <c r="A65" s="11">
        <v>40359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62">
        <f t="shared" si="0"/>
        <v>0</v>
      </c>
      <c r="U65" s="4">
        <v>0</v>
      </c>
      <c r="V65" s="62">
        <f t="shared" si="1"/>
        <v>0</v>
      </c>
    </row>
    <row r="66" spans="1:22" x14ac:dyDescent="0.2">
      <c r="A66" s="11">
        <v>40360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62">
        <f t="shared" si="0"/>
        <v>0</v>
      </c>
      <c r="U66" s="4">
        <v>0</v>
      </c>
      <c r="V66" s="62">
        <f t="shared" si="1"/>
        <v>0</v>
      </c>
    </row>
    <row r="67" spans="1:22" x14ac:dyDescent="0.2">
      <c r="A67" s="11">
        <v>40361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62">
        <f t="shared" si="0"/>
        <v>2</v>
      </c>
      <c r="U67" s="4">
        <v>0</v>
      </c>
      <c r="V67" s="62">
        <f t="shared" si="1"/>
        <v>2</v>
      </c>
    </row>
    <row r="68" spans="1:22" x14ac:dyDescent="0.2">
      <c r="A68" s="11">
        <v>40362</v>
      </c>
      <c r="B68">
        <v>10.25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1.75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62">
        <f t="shared" si="0"/>
        <v>13</v>
      </c>
      <c r="U68" s="4">
        <v>1.75</v>
      </c>
      <c r="V68" s="62">
        <f t="shared" si="1"/>
        <v>14.75</v>
      </c>
    </row>
    <row r="69" spans="1:22" x14ac:dyDescent="0.2">
      <c r="A69" s="11">
        <v>40363</v>
      </c>
      <c r="B69">
        <v>10.25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62">
        <f t="shared" si="0"/>
        <v>13</v>
      </c>
      <c r="U69" s="4">
        <v>1.75</v>
      </c>
      <c r="V69" s="62">
        <f t="shared" si="1"/>
        <v>14.75</v>
      </c>
    </row>
    <row r="70" spans="1:22" x14ac:dyDescent="0.2">
      <c r="A70" s="11">
        <v>40364</v>
      </c>
      <c r="B70">
        <v>10.25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1.75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62">
        <f t="shared" si="0"/>
        <v>13</v>
      </c>
      <c r="U70" s="4">
        <v>1.75</v>
      </c>
      <c r="V70" s="62">
        <f t="shared" si="1"/>
        <v>14.75</v>
      </c>
    </row>
    <row r="71" spans="1:22" x14ac:dyDescent="0.2">
      <c r="A71" s="11">
        <v>40365</v>
      </c>
      <c r="B71">
        <v>10.25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62">
        <f t="shared" si="0"/>
        <v>13</v>
      </c>
      <c r="U71" s="4">
        <v>1.75</v>
      </c>
      <c r="V71" s="62">
        <f t="shared" si="1"/>
        <v>14.75</v>
      </c>
    </row>
    <row r="72" spans="1:22" x14ac:dyDescent="0.2">
      <c r="A72" s="11">
        <v>40366</v>
      </c>
      <c r="B72">
        <v>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 s="62">
        <f t="shared" si="0"/>
        <v>22</v>
      </c>
      <c r="U72" s="4">
        <v>5</v>
      </c>
      <c r="V72" s="62">
        <f t="shared" si="1"/>
        <v>27</v>
      </c>
    </row>
    <row r="73" spans="1:22" x14ac:dyDescent="0.2">
      <c r="A73" s="11">
        <v>40367</v>
      </c>
      <c r="B73">
        <v>11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ref="T73:T136" si="2">SUM(B73:S73)</f>
        <v>12</v>
      </c>
      <c r="U73" s="4">
        <v>4</v>
      </c>
      <c r="V73" s="62">
        <f t="shared" si="1"/>
        <v>16</v>
      </c>
    </row>
    <row r="74" spans="1:22" x14ac:dyDescent="0.2">
      <c r="A74" s="11">
        <v>40368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</v>
      </c>
      <c r="J74">
        <v>2</v>
      </c>
      <c r="K74">
        <v>0</v>
      </c>
      <c r="L74">
        <v>0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2"/>
        <v>13</v>
      </c>
      <c r="U74" s="4">
        <v>9</v>
      </c>
      <c r="V74" s="62">
        <f t="shared" ref="V74:V137" si="3">SUM(T74:U74)</f>
        <v>22</v>
      </c>
    </row>
    <row r="75" spans="1:22" x14ac:dyDescent="0.2">
      <c r="A75" s="11">
        <v>40369</v>
      </c>
      <c r="B75">
        <v>7.67</v>
      </c>
      <c r="C75">
        <v>0.33</v>
      </c>
      <c r="D75">
        <v>0</v>
      </c>
      <c r="E75">
        <v>0</v>
      </c>
      <c r="F75">
        <v>0.67</v>
      </c>
      <c r="G75">
        <v>0</v>
      </c>
      <c r="H75">
        <v>0</v>
      </c>
      <c r="I75">
        <v>5.33</v>
      </c>
      <c r="J75">
        <v>0</v>
      </c>
      <c r="K75">
        <v>0</v>
      </c>
      <c r="L75">
        <v>0</v>
      </c>
      <c r="M75">
        <v>0.33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 s="62">
        <f t="shared" si="2"/>
        <v>15.33</v>
      </c>
      <c r="U75" s="4">
        <v>4.33</v>
      </c>
      <c r="V75" s="62">
        <f t="shared" si="3"/>
        <v>19.66</v>
      </c>
    </row>
    <row r="76" spans="1:22" x14ac:dyDescent="0.2">
      <c r="A76" s="11">
        <v>40370</v>
      </c>
      <c r="B76">
        <v>7.67</v>
      </c>
      <c r="C76">
        <v>0.33</v>
      </c>
      <c r="D76">
        <v>0</v>
      </c>
      <c r="E76">
        <v>0</v>
      </c>
      <c r="F76">
        <v>0.67</v>
      </c>
      <c r="G76">
        <v>0</v>
      </c>
      <c r="H76">
        <v>0</v>
      </c>
      <c r="I76">
        <v>5.33</v>
      </c>
      <c r="J76">
        <v>0</v>
      </c>
      <c r="K76">
        <v>0</v>
      </c>
      <c r="L76">
        <v>0</v>
      </c>
      <c r="M76">
        <v>0.33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62">
        <f t="shared" si="2"/>
        <v>15.33</v>
      </c>
      <c r="U76" s="4">
        <v>4.33</v>
      </c>
      <c r="V76" s="62">
        <f t="shared" si="3"/>
        <v>19.66</v>
      </c>
    </row>
    <row r="77" spans="1:22" x14ac:dyDescent="0.2">
      <c r="A77" s="11">
        <v>40371</v>
      </c>
      <c r="B77">
        <v>7.67</v>
      </c>
      <c r="C77">
        <v>0.33</v>
      </c>
      <c r="D77">
        <v>0</v>
      </c>
      <c r="E77">
        <v>0</v>
      </c>
      <c r="F77">
        <v>0.67</v>
      </c>
      <c r="G77">
        <v>0</v>
      </c>
      <c r="H77">
        <v>0</v>
      </c>
      <c r="I77">
        <v>5.33</v>
      </c>
      <c r="J77">
        <v>0</v>
      </c>
      <c r="K77">
        <v>0</v>
      </c>
      <c r="L77">
        <v>0</v>
      </c>
      <c r="M77">
        <v>0.33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 s="62">
        <f>SUM(B77:S77)</f>
        <v>15.33</v>
      </c>
      <c r="U77" s="4">
        <v>4.33</v>
      </c>
      <c r="V77" s="62">
        <f>SUM(T77:U77)</f>
        <v>19.66</v>
      </c>
    </row>
    <row r="78" spans="1:22" x14ac:dyDescent="0.2">
      <c r="A78" s="11">
        <v>40372</v>
      </c>
      <c r="B78">
        <v>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62">
        <f>SUM(B78:S78)</f>
        <v>6</v>
      </c>
      <c r="U78" s="4">
        <v>1</v>
      </c>
      <c r="V78" s="62">
        <f>SUM(T78:U78)</f>
        <v>7</v>
      </c>
    </row>
    <row r="79" spans="1:22" x14ac:dyDescent="0.2">
      <c r="A79" s="11">
        <v>40373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2"/>
        <v>1</v>
      </c>
      <c r="U79" s="4">
        <v>1</v>
      </c>
      <c r="V79" s="62">
        <f t="shared" si="3"/>
        <v>2</v>
      </c>
    </row>
    <row r="80" spans="1:22" x14ac:dyDescent="0.2">
      <c r="A80" s="11">
        <v>40374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2"/>
        <v>1</v>
      </c>
      <c r="U80" s="4">
        <v>1</v>
      </c>
      <c r="V80" s="62">
        <f t="shared" si="3"/>
        <v>2</v>
      </c>
    </row>
    <row r="81" spans="1:22" x14ac:dyDescent="0.2">
      <c r="A81" s="11">
        <v>40375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2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5</v>
      </c>
      <c r="U81" s="4">
        <v>1</v>
      </c>
      <c r="V81" s="62">
        <f t="shared" si="3"/>
        <v>6</v>
      </c>
    </row>
    <row r="82" spans="1:22" x14ac:dyDescent="0.2">
      <c r="A82" s="11">
        <v>40376</v>
      </c>
      <c r="B82">
        <v>13</v>
      </c>
      <c r="C82">
        <v>0.33</v>
      </c>
      <c r="D82">
        <v>0</v>
      </c>
      <c r="E82">
        <v>0</v>
      </c>
      <c r="F82">
        <v>0</v>
      </c>
      <c r="G82">
        <v>0</v>
      </c>
      <c r="H82">
        <v>0</v>
      </c>
      <c r="I82">
        <v>17</v>
      </c>
      <c r="J82">
        <v>0</v>
      </c>
      <c r="K82">
        <v>0</v>
      </c>
      <c r="L82">
        <v>1</v>
      </c>
      <c r="M82">
        <v>0</v>
      </c>
      <c r="N82">
        <v>0</v>
      </c>
      <c r="O82">
        <v>0.33</v>
      </c>
      <c r="P82">
        <v>0</v>
      </c>
      <c r="Q82">
        <v>0</v>
      </c>
      <c r="R82">
        <v>0</v>
      </c>
      <c r="S82">
        <v>0</v>
      </c>
      <c r="T82" s="62">
        <f t="shared" si="2"/>
        <v>31.659999999999997</v>
      </c>
      <c r="U82" s="4">
        <v>2.66</v>
      </c>
      <c r="V82" s="62">
        <f t="shared" si="3"/>
        <v>34.319999999999993</v>
      </c>
    </row>
    <row r="83" spans="1:22" x14ac:dyDescent="0.2">
      <c r="A83" s="11">
        <v>40377</v>
      </c>
      <c r="B83">
        <v>13</v>
      </c>
      <c r="C83">
        <v>0.33</v>
      </c>
      <c r="D83">
        <v>0</v>
      </c>
      <c r="E83">
        <v>0</v>
      </c>
      <c r="F83">
        <v>0</v>
      </c>
      <c r="G83">
        <v>0</v>
      </c>
      <c r="H83">
        <v>0</v>
      </c>
      <c r="I83">
        <v>17</v>
      </c>
      <c r="J83">
        <v>0</v>
      </c>
      <c r="K83">
        <v>0</v>
      </c>
      <c r="L83">
        <v>1</v>
      </c>
      <c r="M83">
        <v>0</v>
      </c>
      <c r="N83">
        <v>0</v>
      </c>
      <c r="O83">
        <v>0.33</v>
      </c>
      <c r="P83">
        <v>0</v>
      </c>
      <c r="Q83">
        <v>0</v>
      </c>
      <c r="R83">
        <v>0</v>
      </c>
      <c r="S83">
        <v>0</v>
      </c>
      <c r="T83" s="62">
        <f t="shared" si="2"/>
        <v>31.659999999999997</v>
      </c>
      <c r="U83" s="4">
        <v>2.66</v>
      </c>
      <c r="V83" s="62">
        <f t="shared" si="3"/>
        <v>34.319999999999993</v>
      </c>
    </row>
    <row r="84" spans="1:22" x14ac:dyDescent="0.2">
      <c r="A84" s="11">
        <v>40378</v>
      </c>
      <c r="B84">
        <v>13</v>
      </c>
      <c r="C84">
        <v>0.33</v>
      </c>
      <c r="D84">
        <v>0</v>
      </c>
      <c r="E84">
        <v>0</v>
      </c>
      <c r="F84">
        <v>0</v>
      </c>
      <c r="G84">
        <v>0</v>
      </c>
      <c r="H84">
        <v>0</v>
      </c>
      <c r="I84">
        <v>17</v>
      </c>
      <c r="J84">
        <v>0</v>
      </c>
      <c r="K84">
        <v>0</v>
      </c>
      <c r="L84">
        <v>1</v>
      </c>
      <c r="M84">
        <v>0</v>
      </c>
      <c r="N84">
        <v>0</v>
      </c>
      <c r="O84">
        <v>0.33</v>
      </c>
      <c r="P84">
        <v>0</v>
      </c>
      <c r="Q84">
        <v>0</v>
      </c>
      <c r="R84">
        <v>0</v>
      </c>
      <c r="S84">
        <v>0</v>
      </c>
      <c r="T84" s="62">
        <f>SUM(B84:S84)</f>
        <v>31.659999999999997</v>
      </c>
      <c r="U84" s="4">
        <v>2.66</v>
      </c>
      <c r="V84" s="62">
        <f>SUM(T84:U84)</f>
        <v>34.319999999999993</v>
      </c>
    </row>
    <row r="85" spans="1:22" x14ac:dyDescent="0.2">
      <c r="A85" s="11">
        <v>40379</v>
      </c>
      <c r="B85">
        <v>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17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62">
        <f>SUM(B85:S85)</f>
        <v>51</v>
      </c>
      <c r="U85" s="4">
        <v>5</v>
      </c>
      <c r="V85" s="62">
        <f>SUM(T85:U85)</f>
        <v>56</v>
      </c>
    </row>
    <row r="86" spans="1:22" x14ac:dyDescent="0.2">
      <c r="A86" s="11">
        <v>40380</v>
      </c>
      <c r="B86">
        <v>29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10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2"/>
        <v>41</v>
      </c>
      <c r="U86" s="4">
        <v>2</v>
      </c>
      <c r="V86" s="62">
        <f t="shared" si="3"/>
        <v>43</v>
      </c>
    </row>
    <row r="87" spans="1:22" x14ac:dyDescent="0.2">
      <c r="A87" s="11">
        <v>40381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8</v>
      </c>
      <c r="U87" s="4">
        <v>3</v>
      </c>
      <c r="V87" s="62">
        <f t="shared" si="3"/>
        <v>11</v>
      </c>
    </row>
    <row r="88" spans="1:22" x14ac:dyDescent="0.2">
      <c r="A88" s="11">
        <v>40382</v>
      </c>
      <c r="B88">
        <v>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s="62">
        <f t="shared" si="2"/>
        <v>9</v>
      </c>
      <c r="U88" s="4">
        <v>4</v>
      </c>
      <c r="V88" s="62">
        <f t="shared" si="3"/>
        <v>13</v>
      </c>
    </row>
    <row r="89" spans="1:22" x14ac:dyDescent="0.2">
      <c r="A89" s="11">
        <v>40383</v>
      </c>
      <c r="B89">
        <v>6.66</v>
      </c>
      <c r="C89">
        <v>0.66</v>
      </c>
      <c r="D89">
        <v>0</v>
      </c>
      <c r="E89">
        <v>0.33</v>
      </c>
      <c r="F89">
        <v>0</v>
      </c>
      <c r="G89">
        <v>0</v>
      </c>
      <c r="H89">
        <v>0</v>
      </c>
      <c r="I89">
        <v>0.66</v>
      </c>
      <c r="J89">
        <v>0</v>
      </c>
      <c r="K89">
        <v>0</v>
      </c>
      <c r="L89">
        <v>0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62">
        <f t="shared" si="2"/>
        <v>8.64</v>
      </c>
      <c r="U89" s="4">
        <v>2</v>
      </c>
      <c r="V89" s="62">
        <f t="shared" si="3"/>
        <v>10.64</v>
      </c>
    </row>
    <row r="90" spans="1:22" x14ac:dyDescent="0.2">
      <c r="A90" s="11">
        <v>40384</v>
      </c>
      <c r="B90">
        <v>6.66</v>
      </c>
      <c r="C90">
        <v>0.66</v>
      </c>
      <c r="D90">
        <v>0</v>
      </c>
      <c r="E90">
        <v>0.33</v>
      </c>
      <c r="F90">
        <v>0</v>
      </c>
      <c r="G90">
        <v>0</v>
      </c>
      <c r="H90">
        <v>0</v>
      </c>
      <c r="I90">
        <v>0.66</v>
      </c>
      <c r="J90">
        <v>0</v>
      </c>
      <c r="K90">
        <v>0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si="2"/>
        <v>8.64</v>
      </c>
      <c r="U90" s="4">
        <v>2</v>
      </c>
      <c r="V90" s="62">
        <f t="shared" si="3"/>
        <v>10.64</v>
      </c>
    </row>
    <row r="91" spans="1:22" x14ac:dyDescent="0.2">
      <c r="A91" s="11">
        <v>40385</v>
      </c>
      <c r="B91">
        <v>6.66</v>
      </c>
      <c r="C91">
        <v>0.66</v>
      </c>
      <c r="D91">
        <v>0</v>
      </c>
      <c r="E91">
        <v>0.33</v>
      </c>
      <c r="F91">
        <v>0</v>
      </c>
      <c r="G91">
        <v>0</v>
      </c>
      <c r="H91">
        <v>0</v>
      </c>
      <c r="I91">
        <v>0.66</v>
      </c>
      <c r="J91">
        <v>0</v>
      </c>
      <c r="K91">
        <v>0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>SUM(B91:S91)</f>
        <v>8.64</v>
      </c>
      <c r="U91" s="4">
        <v>2</v>
      </c>
      <c r="V91" s="62">
        <f>SUM(T91:U91)</f>
        <v>10.64</v>
      </c>
    </row>
    <row r="92" spans="1:22" x14ac:dyDescent="0.2">
      <c r="A92" s="11">
        <v>40386</v>
      </c>
      <c r="B92">
        <v>20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10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>SUM(B92:S92)</f>
        <v>32</v>
      </c>
      <c r="U92" s="4">
        <v>10</v>
      </c>
      <c r="V92" s="62">
        <f>SUM(T92:U92)</f>
        <v>42</v>
      </c>
    </row>
    <row r="93" spans="1:22" x14ac:dyDescent="0.2">
      <c r="A93" s="11">
        <v>40387</v>
      </c>
      <c r="B93" t="s">
        <v>32</v>
      </c>
      <c r="C93" t="s">
        <v>32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s="62">
        <f t="shared" si="2"/>
        <v>0</v>
      </c>
      <c r="U93" s="4"/>
      <c r="V93" s="62">
        <f t="shared" si="3"/>
        <v>0</v>
      </c>
    </row>
    <row r="94" spans="1:22" x14ac:dyDescent="0.2">
      <c r="A94" s="11">
        <v>40388</v>
      </c>
      <c r="B94">
        <v>25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33</v>
      </c>
      <c r="U94" s="4">
        <v>9</v>
      </c>
      <c r="V94" s="62">
        <f t="shared" si="3"/>
        <v>42</v>
      </c>
    </row>
    <row r="95" spans="1:22" x14ac:dyDescent="0.2">
      <c r="A95" s="11">
        <v>40389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14</v>
      </c>
      <c r="U95" s="4">
        <v>2</v>
      </c>
      <c r="V95" s="62">
        <f t="shared" si="3"/>
        <v>16</v>
      </c>
    </row>
    <row r="96" spans="1:22" x14ac:dyDescent="0.2">
      <c r="A96" s="11">
        <v>40390</v>
      </c>
      <c r="B96">
        <v>19</v>
      </c>
      <c r="C96">
        <v>1</v>
      </c>
      <c r="D96">
        <v>0</v>
      </c>
      <c r="E96">
        <v>0.66</v>
      </c>
      <c r="F96">
        <v>0</v>
      </c>
      <c r="G96">
        <v>0</v>
      </c>
      <c r="H96">
        <v>0</v>
      </c>
      <c r="I96">
        <v>5.66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s="62">
        <f t="shared" si="2"/>
        <v>27.32</v>
      </c>
      <c r="U96" s="4">
        <v>1.66</v>
      </c>
      <c r="V96" s="62">
        <f t="shared" si="3"/>
        <v>28.98</v>
      </c>
    </row>
    <row r="97" spans="1:22" x14ac:dyDescent="0.2">
      <c r="A97" s="11">
        <v>40391</v>
      </c>
      <c r="B97">
        <v>19</v>
      </c>
      <c r="C97">
        <v>1</v>
      </c>
      <c r="D97">
        <v>0</v>
      </c>
      <c r="E97">
        <v>0.66</v>
      </c>
      <c r="F97">
        <v>0</v>
      </c>
      <c r="G97">
        <v>0</v>
      </c>
      <c r="H97">
        <v>0</v>
      </c>
      <c r="I97">
        <v>5.66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s="62">
        <f t="shared" si="2"/>
        <v>27.32</v>
      </c>
      <c r="U97" s="4">
        <v>1.66</v>
      </c>
      <c r="V97" s="62">
        <f t="shared" si="3"/>
        <v>28.98</v>
      </c>
    </row>
    <row r="98" spans="1:22" x14ac:dyDescent="0.2">
      <c r="A98" s="11">
        <v>40392</v>
      </c>
      <c r="B98">
        <v>19</v>
      </c>
      <c r="C98">
        <v>1</v>
      </c>
      <c r="D98">
        <v>0</v>
      </c>
      <c r="E98">
        <v>0.66</v>
      </c>
      <c r="F98">
        <v>0</v>
      </c>
      <c r="G98">
        <v>0</v>
      </c>
      <c r="H98">
        <v>0</v>
      </c>
      <c r="I98">
        <v>5.66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s="62">
        <f t="shared" si="2"/>
        <v>27.32</v>
      </c>
      <c r="U98" s="4">
        <v>1.66</v>
      </c>
      <c r="V98" s="62">
        <f t="shared" si="3"/>
        <v>28.98</v>
      </c>
    </row>
    <row r="99" spans="1:22" x14ac:dyDescent="0.2">
      <c r="A99" s="11">
        <v>40393</v>
      </c>
      <c r="B99">
        <v>24</v>
      </c>
      <c r="C99">
        <v>0</v>
      </c>
      <c r="D99">
        <v>0</v>
      </c>
      <c r="E99">
        <v>1</v>
      </c>
      <c r="F99">
        <v>0</v>
      </c>
      <c r="G99">
        <v>0</v>
      </c>
      <c r="H99" s="1">
        <v>0</v>
      </c>
      <c r="I99" s="4">
        <v>35</v>
      </c>
      <c r="J99" s="4">
        <v>0</v>
      </c>
      <c r="K99" s="4">
        <v>0</v>
      </c>
      <c r="L99" s="4">
        <v>0</v>
      </c>
      <c r="M99" s="4">
        <v>0</v>
      </c>
      <c r="N99" s="1">
        <v>0</v>
      </c>
      <c r="O99" s="4">
        <v>0</v>
      </c>
      <c r="P99" s="4">
        <v>0</v>
      </c>
      <c r="Q99" s="1">
        <v>0</v>
      </c>
      <c r="R99" s="4">
        <v>0</v>
      </c>
      <c r="S99" s="1">
        <v>0</v>
      </c>
      <c r="T99" s="62">
        <f t="shared" si="2"/>
        <v>60</v>
      </c>
      <c r="U99" s="4">
        <v>4</v>
      </c>
      <c r="V99" s="62">
        <f t="shared" si="3"/>
        <v>64</v>
      </c>
    </row>
    <row r="100" spans="1:22" x14ac:dyDescent="0.2">
      <c r="A100" s="11">
        <v>40394</v>
      </c>
      <c r="B100">
        <v>53</v>
      </c>
      <c r="C100">
        <v>4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21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78</v>
      </c>
      <c r="U100" s="4">
        <v>12</v>
      </c>
      <c r="V100" s="62">
        <f t="shared" si="3"/>
        <v>90</v>
      </c>
    </row>
    <row r="101" spans="1:22" x14ac:dyDescent="0.2">
      <c r="A101" s="11">
        <v>40395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2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0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3</v>
      </c>
      <c r="U101" s="4">
        <v>2</v>
      </c>
      <c r="V101" s="62">
        <f t="shared" si="3"/>
        <v>5</v>
      </c>
    </row>
    <row r="102" spans="1:22" x14ac:dyDescent="0.2">
      <c r="A102" s="11">
        <v>40396</v>
      </c>
      <c r="B102">
        <v>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62">
        <f t="shared" si="2"/>
        <v>16</v>
      </c>
      <c r="U102" s="4">
        <v>3</v>
      </c>
      <c r="V102" s="62">
        <f t="shared" si="3"/>
        <v>19</v>
      </c>
    </row>
    <row r="103" spans="1:22" x14ac:dyDescent="0.2">
      <c r="A103" s="11">
        <v>40397</v>
      </c>
      <c r="B103">
        <v>65.3</v>
      </c>
      <c r="C103">
        <v>0</v>
      </c>
      <c r="D103">
        <v>0</v>
      </c>
      <c r="E103">
        <v>0.33</v>
      </c>
      <c r="F103">
        <v>0</v>
      </c>
      <c r="G103">
        <v>0</v>
      </c>
      <c r="H103">
        <v>0</v>
      </c>
      <c r="I103">
        <v>16.600000000000001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 s="62">
        <f t="shared" si="2"/>
        <v>83.22999999999999</v>
      </c>
      <c r="U103" s="4">
        <v>9.33</v>
      </c>
      <c r="V103" s="62">
        <f t="shared" si="3"/>
        <v>92.559999999999988</v>
      </c>
    </row>
    <row r="104" spans="1:22" x14ac:dyDescent="0.2">
      <c r="A104" s="11">
        <v>40398</v>
      </c>
      <c r="B104">
        <v>65.3</v>
      </c>
      <c r="C104">
        <v>0</v>
      </c>
      <c r="D104">
        <v>0</v>
      </c>
      <c r="E104">
        <v>0.33</v>
      </c>
      <c r="F104">
        <v>0</v>
      </c>
      <c r="G104">
        <v>0</v>
      </c>
      <c r="H104">
        <v>0</v>
      </c>
      <c r="I104">
        <v>16.600000000000001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62">
        <f t="shared" si="2"/>
        <v>83.22999999999999</v>
      </c>
      <c r="U104" s="4">
        <v>9.33</v>
      </c>
      <c r="V104" s="62">
        <f t="shared" si="3"/>
        <v>92.559999999999988</v>
      </c>
    </row>
    <row r="105" spans="1:22" x14ac:dyDescent="0.2">
      <c r="A105" s="11">
        <v>40399</v>
      </c>
      <c r="B105">
        <v>65.3</v>
      </c>
      <c r="C105">
        <v>0</v>
      </c>
      <c r="D105">
        <v>0</v>
      </c>
      <c r="E105">
        <v>0.33</v>
      </c>
      <c r="F105">
        <v>0</v>
      </c>
      <c r="G105">
        <v>0</v>
      </c>
      <c r="H105">
        <v>0</v>
      </c>
      <c r="I105">
        <v>16.600000000000001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s="62">
        <f t="shared" si="2"/>
        <v>83.22999999999999</v>
      </c>
      <c r="U105" s="4">
        <v>9.33</v>
      </c>
      <c r="V105" s="62">
        <f t="shared" si="3"/>
        <v>92.559999999999988</v>
      </c>
    </row>
    <row r="106" spans="1:22" x14ac:dyDescent="0.2">
      <c r="A106" s="11">
        <v>40400</v>
      </c>
      <c r="B106">
        <v>70</v>
      </c>
      <c r="C106">
        <v>0</v>
      </c>
      <c r="D106">
        <v>0</v>
      </c>
      <c r="E106">
        <v>3</v>
      </c>
      <c r="F106">
        <v>0</v>
      </c>
      <c r="G106">
        <v>0</v>
      </c>
      <c r="H106">
        <v>0</v>
      </c>
      <c r="I106">
        <v>21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94</v>
      </c>
      <c r="U106" s="4">
        <v>23</v>
      </c>
      <c r="V106" s="62">
        <f t="shared" si="3"/>
        <v>117</v>
      </c>
    </row>
    <row r="107" spans="1:22" x14ac:dyDescent="0.2">
      <c r="A107" s="11">
        <v>40401</v>
      </c>
      <c r="B107">
        <v>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21</v>
      </c>
      <c r="U107" s="4">
        <v>10</v>
      </c>
      <c r="V107" s="62">
        <f t="shared" si="3"/>
        <v>31</v>
      </c>
    </row>
    <row r="108" spans="1:22" x14ac:dyDescent="0.2">
      <c r="A108" s="11">
        <v>40402</v>
      </c>
      <c r="B108">
        <v>33</v>
      </c>
      <c r="C108">
        <v>2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4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2"/>
        <v>39</v>
      </c>
      <c r="U108" s="4">
        <v>5</v>
      </c>
      <c r="V108" s="62">
        <f t="shared" si="3"/>
        <v>44</v>
      </c>
    </row>
    <row r="109" spans="1:22" x14ac:dyDescent="0.2">
      <c r="A109" s="11">
        <v>40403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9</v>
      </c>
      <c r="U109" s="4">
        <v>1</v>
      </c>
      <c r="V109" s="62">
        <f t="shared" si="3"/>
        <v>10</v>
      </c>
    </row>
    <row r="110" spans="1:22" x14ac:dyDescent="0.2">
      <c r="A110" s="11">
        <v>40404</v>
      </c>
      <c r="B110" t="s">
        <v>32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</row>
    <row r="111" spans="1:22" x14ac:dyDescent="0.2">
      <c r="A111" s="11">
        <v>40405</v>
      </c>
      <c r="B111" t="s">
        <v>32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</row>
    <row r="112" spans="1:22" x14ac:dyDescent="0.2">
      <c r="A112" s="11">
        <v>40406</v>
      </c>
      <c r="B112" t="s">
        <v>32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</row>
    <row r="113" spans="1:22" x14ac:dyDescent="0.2">
      <c r="A113" s="11">
        <v>40407</v>
      </c>
      <c r="B113" t="s">
        <v>32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</row>
    <row r="114" spans="1:22" x14ac:dyDescent="0.2">
      <c r="A114" s="11">
        <v>40408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</v>
      </c>
      <c r="P114">
        <v>0</v>
      </c>
      <c r="Q114">
        <v>0</v>
      </c>
      <c r="R114">
        <v>0</v>
      </c>
      <c r="S114">
        <v>0</v>
      </c>
      <c r="T114" s="62">
        <f t="shared" si="2"/>
        <v>7</v>
      </c>
      <c r="U114" s="4">
        <v>0</v>
      </c>
      <c r="V114" s="62">
        <f t="shared" si="3"/>
        <v>7</v>
      </c>
    </row>
    <row r="115" spans="1:22" x14ac:dyDescent="0.2">
      <c r="A115" s="11">
        <v>40409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0</v>
      </c>
      <c r="Q115">
        <v>0</v>
      </c>
      <c r="R115">
        <v>0</v>
      </c>
      <c r="S115">
        <v>0</v>
      </c>
      <c r="T115" s="62">
        <f t="shared" si="2"/>
        <v>12</v>
      </c>
      <c r="U115" s="4">
        <v>1</v>
      </c>
      <c r="V115" s="62">
        <f t="shared" si="3"/>
        <v>13</v>
      </c>
    </row>
    <row r="116" spans="1:22" x14ac:dyDescent="0.2">
      <c r="A116" s="11">
        <v>40410</v>
      </c>
      <c r="B116">
        <v>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s="62">
        <f t="shared" si="2"/>
        <v>35</v>
      </c>
      <c r="U116" s="4">
        <v>0</v>
      </c>
      <c r="V116" s="62">
        <f t="shared" si="3"/>
        <v>35</v>
      </c>
    </row>
    <row r="117" spans="1:22" x14ac:dyDescent="0.2">
      <c r="A117" s="11">
        <v>40411</v>
      </c>
      <c r="B117">
        <v>7</v>
      </c>
      <c r="C117">
        <v>0</v>
      </c>
      <c r="D117">
        <v>0</v>
      </c>
      <c r="E117">
        <v>0</v>
      </c>
      <c r="F117">
        <v>0</v>
      </c>
      <c r="G117">
        <v>0</v>
      </c>
      <c r="H117" s="12">
        <v>0</v>
      </c>
      <c r="I117" s="8">
        <v>1.67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0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2"/>
        <v>8.67</v>
      </c>
      <c r="U117" s="4">
        <v>1.33</v>
      </c>
      <c r="V117" s="62">
        <f t="shared" si="3"/>
        <v>10</v>
      </c>
    </row>
    <row r="118" spans="1:22" x14ac:dyDescent="0.2">
      <c r="A118" s="11">
        <v>40412</v>
      </c>
      <c r="B118">
        <v>7</v>
      </c>
      <c r="C118">
        <v>0</v>
      </c>
      <c r="D118">
        <v>0</v>
      </c>
      <c r="E118">
        <v>0</v>
      </c>
      <c r="F118">
        <v>0</v>
      </c>
      <c r="G118">
        <v>0</v>
      </c>
      <c r="H118" s="12">
        <v>0</v>
      </c>
      <c r="I118" s="8">
        <v>1.67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0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8.67</v>
      </c>
      <c r="U118" s="4">
        <v>1.33</v>
      </c>
      <c r="V118" s="62">
        <f t="shared" si="3"/>
        <v>10</v>
      </c>
    </row>
    <row r="119" spans="1:22" x14ac:dyDescent="0.2">
      <c r="A119" s="11">
        <v>40413</v>
      </c>
      <c r="B119">
        <v>7</v>
      </c>
      <c r="C119">
        <v>0</v>
      </c>
      <c r="D119">
        <v>0</v>
      </c>
      <c r="E119">
        <v>0</v>
      </c>
      <c r="F119">
        <v>0</v>
      </c>
      <c r="G119">
        <v>0</v>
      </c>
      <c r="H119" s="12">
        <v>0</v>
      </c>
      <c r="I119" s="8">
        <v>1.67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0</v>
      </c>
      <c r="P119" s="4">
        <v>0</v>
      </c>
      <c r="Q119" s="1">
        <v>0</v>
      </c>
      <c r="R119" s="4">
        <v>0</v>
      </c>
      <c r="S119" s="1">
        <v>0</v>
      </c>
      <c r="T119" s="62">
        <f>SUM(B119:S119)</f>
        <v>8.67</v>
      </c>
      <c r="U119" s="4">
        <v>1.33</v>
      </c>
      <c r="V119" s="62">
        <f>SUM(T119:U119)</f>
        <v>10</v>
      </c>
    </row>
    <row r="120" spans="1:22" x14ac:dyDescent="0.2">
      <c r="A120" s="11">
        <v>40414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62">
        <f>SUM(B120:S120)</f>
        <v>6</v>
      </c>
      <c r="U120" s="4">
        <v>5</v>
      </c>
      <c r="V120" s="62">
        <f>SUM(T120:U120)</f>
        <v>11</v>
      </c>
    </row>
    <row r="121" spans="1:22" x14ac:dyDescent="0.2">
      <c r="A121" s="11">
        <v>40415</v>
      </c>
      <c r="B121">
        <v>13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6</v>
      </c>
      <c r="P121">
        <v>0</v>
      </c>
      <c r="Q121">
        <v>0</v>
      </c>
      <c r="R121">
        <v>0</v>
      </c>
      <c r="S121">
        <v>0</v>
      </c>
      <c r="T121" s="62">
        <f t="shared" si="2"/>
        <v>23</v>
      </c>
      <c r="U121" s="4">
        <v>25</v>
      </c>
      <c r="V121" s="62">
        <f t="shared" si="3"/>
        <v>48</v>
      </c>
    </row>
    <row r="122" spans="1:22" x14ac:dyDescent="0.2">
      <c r="A122" s="11">
        <v>40416</v>
      </c>
      <c r="B122">
        <v>9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 s="62">
        <f t="shared" si="2"/>
        <v>12</v>
      </c>
      <c r="U122" s="4">
        <v>7</v>
      </c>
      <c r="V122" s="62">
        <f t="shared" si="3"/>
        <v>19</v>
      </c>
    </row>
    <row r="123" spans="1:22" x14ac:dyDescent="0.2">
      <c r="A123" s="11">
        <v>40417</v>
      </c>
      <c r="B123">
        <v>6</v>
      </c>
      <c r="C123">
        <v>1</v>
      </c>
      <c r="D123">
        <v>0</v>
      </c>
      <c r="E123">
        <v>0</v>
      </c>
      <c r="F123">
        <v>0</v>
      </c>
      <c r="G123">
        <v>0</v>
      </c>
      <c r="H123" s="12">
        <v>0</v>
      </c>
      <c r="I123" s="8">
        <v>1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1</v>
      </c>
      <c r="P123" s="4">
        <v>0</v>
      </c>
      <c r="Q123" s="1">
        <v>0</v>
      </c>
      <c r="R123" s="4">
        <v>0</v>
      </c>
      <c r="S123" s="1">
        <v>0</v>
      </c>
      <c r="T123" s="62">
        <f>SUM(B123:S123)</f>
        <v>9</v>
      </c>
      <c r="U123" s="4">
        <v>18</v>
      </c>
      <c r="V123" s="62">
        <f>SUM(T123:U123)</f>
        <v>27</v>
      </c>
    </row>
    <row r="124" spans="1:22" x14ac:dyDescent="0.2">
      <c r="A124" s="11">
        <v>40418</v>
      </c>
      <c r="B124">
        <v>39.299999999999997</v>
      </c>
      <c r="C124">
        <v>2.66</v>
      </c>
      <c r="D124">
        <v>0</v>
      </c>
      <c r="E124">
        <v>0.66</v>
      </c>
      <c r="F124">
        <v>0</v>
      </c>
      <c r="G124">
        <v>0</v>
      </c>
      <c r="H124">
        <v>0</v>
      </c>
      <c r="I124">
        <v>3.33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0.66</v>
      </c>
      <c r="P124">
        <v>0</v>
      </c>
      <c r="Q124">
        <v>0</v>
      </c>
      <c r="R124">
        <v>0</v>
      </c>
      <c r="S124">
        <v>0</v>
      </c>
      <c r="T124" s="62">
        <f t="shared" si="2"/>
        <v>46.609999999999985</v>
      </c>
      <c r="U124" s="4">
        <v>55.3</v>
      </c>
      <c r="V124" s="62">
        <f t="shared" si="3"/>
        <v>101.90999999999998</v>
      </c>
    </row>
    <row r="125" spans="1:22" x14ac:dyDescent="0.2">
      <c r="A125" s="11">
        <v>40419</v>
      </c>
      <c r="B125">
        <v>39.299999999999997</v>
      </c>
      <c r="C125">
        <v>2.66</v>
      </c>
      <c r="D125">
        <v>0</v>
      </c>
      <c r="E125">
        <v>0.66</v>
      </c>
      <c r="F125">
        <v>0</v>
      </c>
      <c r="G125">
        <v>0</v>
      </c>
      <c r="H125">
        <v>0</v>
      </c>
      <c r="I125">
        <v>3.33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0.66</v>
      </c>
      <c r="P125">
        <v>0</v>
      </c>
      <c r="Q125">
        <v>0</v>
      </c>
      <c r="R125">
        <v>0</v>
      </c>
      <c r="S125">
        <v>0</v>
      </c>
      <c r="T125" s="62">
        <f t="shared" si="2"/>
        <v>46.609999999999985</v>
      </c>
      <c r="U125" s="4">
        <v>55.3</v>
      </c>
      <c r="V125" s="62">
        <f t="shared" si="3"/>
        <v>101.90999999999998</v>
      </c>
    </row>
    <row r="126" spans="1:22" x14ac:dyDescent="0.2">
      <c r="A126" s="11">
        <v>40420</v>
      </c>
      <c r="B126">
        <v>39.299999999999997</v>
      </c>
      <c r="C126">
        <v>2.66</v>
      </c>
      <c r="D126">
        <v>0</v>
      </c>
      <c r="E126">
        <v>0.66</v>
      </c>
      <c r="F126">
        <v>0</v>
      </c>
      <c r="G126">
        <v>0</v>
      </c>
      <c r="H126">
        <v>0</v>
      </c>
      <c r="I126">
        <v>3.33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0.66</v>
      </c>
      <c r="P126">
        <v>0</v>
      </c>
      <c r="Q126">
        <v>0</v>
      </c>
      <c r="R126">
        <v>0</v>
      </c>
      <c r="S126">
        <v>0</v>
      </c>
      <c r="T126" s="62">
        <f>SUM(B126:S126)</f>
        <v>46.609999999999985</v>
      </c>
      <c r="U126" s="4">
        <v>55.3</v>
      </c>
      <c r="V126" s="62">
        <f>SUM(T126:U126)</f>
        <v>101.90999999999998</v>
      </c>
    </row>
    <row r="127" spans="1:22" x14ac:dyDescent="0.2">
      <c r="A127" s="11">
        <v>40421</v>
      </c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>SUM(B127:S127)</f>
        <v>6</v>
      </c>
      <c r="U127" s="4">
        <v>8</v>
      </c>
      <c r="V127" s="62">
        <f>SUM(T127:U127)</f>
        <v>14</v>
      </c>
    </row>
    <row r="128" spans="1:22" x14ac:dyDescent="0.2">
      <c r="A128" s="11">
        <v>40422</v>
      </c>
      <c r="B128">
        <v>14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 s="62">
        <f>SUM(B128:S128)</f>
        <v>16</v>
      </c>
      <c r="U128" s="4">
        <v>25</v>
      </c>
      <c r="V128" s="62">
        <f>SUM(T128:U128)</f>
        <v>41</v>
      </c>
    </row>
    <row r="129" spans="1:22" x14ac:dyDescent="0.2">
      <c r="A129" s="11">
        <v>40423</v>
      </c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2"/>
        <v>4</v>
      </c>
      <c r="U129" s="4">
        <v>6</v>
      </c>
      <c r="V129" s="62">
        <f t="shared" si="3"/>
        <v>10</v>
      </c>
    </row>
    <row r="130" spans="1:22" x14ac:dyDescent="0.2">
      <c r="A130" s="11">
        <v>40424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 s="6">
        <v>0</v>
      </c>
      <c r="I130" s="8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8">
        <v>0</v>
      </c>
      <c r="P130" s="4">
        <v>0</v>
      </c>
      <c r="Q130" s="4">
        <v>0</v>
      </c>
      <c r="R130" s="8">
        <v>0</v>
      </c>
      <c r="S130" s="4">
        <v>0</v>
      </c>
      <c r="T130" s="62">
        <f t="shared" si="2"/>
        <v>2</v>
      </c>
      <c r="U130" s="4">
        <v>0</v>
      </c>
      <c r="V130" s="62">
        <f t="shared" si="3"/>
        <v>2</v>
      </c>
    </row>
    <row r="131" spans="1:22" x14ac:dyDescent="0.2">
      <c r="A131" s="11">
        <v>40425</v>
      </c>
      <c r="B131">
        <v>1.75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62">
        <f t="shared" si="2"/>
        <v>1.75</v>
      </c>
      <c r="U131" s="4">
        <v>1</v>
      </c>
      <c r="V131" s="62">
        <f t="shared" si="3"/>
        <v>2.75</v>
      </c>
    </row>
    <row r="132" spans="1:22" x14ac:dyDescent="0.2">
      <c r="A132" s="11">
        <v>40426</v>
      </c>
      <c r="B132">
        <v>1.75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62">
        <f t="shared" si="2"/>
        <v>1.75</v>
      </c>
      <c r="U132" s="4">
        <v>1</v>
      </c>
      <c r="V132" s="62">
        <f t="shared" si="3"/>
        <v>2.75</v>
      </c>
    </row>
    <row r="133" spans="1:22" x14ac:dyDescent="0.2">
      <c r="A133" s="11">
        <v>40427</v>
      </c>
      <c r="B133">
        <v>1.75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62">
        <f t="shared" si="2"/>
        <v>1.75</v>
      </c>
      <c r="U133" s="4">
        <v>1</v>
      </c>
      <c r="V133" s="62">
        <f t="shared" si="3"/>
        <v>2.75</v>
      </c>
    </row>
    <row r="134" spans="1:22" x14ac:dyDescent="0.2">
      <c r="A134" s="11">
        <v>40428</v>
      </c>
      <c r="B134">
        <v>1.75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62">
        <f t="shared" si="2"/>
        <v>1.75</v>
      </c>
      <c r="U134" s="4">
        <v>1</v>
      </c>
      <c r="V134" s="62">
        <f t="shared" si="3"/>
        <v>2.75</v>
      </c>
    </row>
    <row r="135" spans="1:22" x14ac:dyDescent="0.2">
      <c r="A135" s="11">
        <v>40429</v>
      </c>
      <c r="B135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2"/>
        <v>5</v>
      </c>
      <c r="U135" s="4">
        <v>0</v>
      </c>
      <c r="V135" s="62">
        <f t="shared" si="3"/>
        <v>5</v>
      </c>
    </row>
    <row r="136" spans="1:22" x14ac:dyDescent="0.2">
      <c r="A136" s="11">
        <v>40430</v>
      </c>
      <c r="B136">
        <v>4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2"/>
        <v>7</v>
      </c>
      <c r="U136" s="4">
        <v>1</v>
      </c>
      <c r="V136" s="62">
        <f t="shared" si="3"/>
        <v>8</v>
      </c>
    </row>
    <row r="137" spans="1:22" x14ac:dyDescent="0.2">
      <c r="A137" s="11">
        <v>40431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ref="T137:T152" si="4">SUM(B137:S137)</f>
        <v>1</v>
      </c>
      <c r="U137" s="4">
        <v>1</v>
      </c>
      <c r="V137" s="62">
        <f t="shared" si="3"/>
        <v>2</v>
      </c>
    </row>
    <row r="138" spans="1:22" x14ac:dyDescent="0.2">
      <c r="A138" s="11">
        <v>40432</v>
      </c>
      <c r="B138">
        <v>2.66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s="8">
        <v>0.33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8">
        <v>5.33</v>
      </c>
      <c r="P138" s="4">
        <v>0</v>
      </c>
      <c r="Q138" s="4">
        <v>0</v>
      </c>
      <c r="R138" s="4">
        <v>0</v>
      </c>
      <c r="S138" s="4">
        <v>0</v>
      </c>
      <c r="T138" s="62">
        <f t="shared" si="4"/>
        <v>8.32</v>
      </c>
      <c r="U138" s="4">
        <v>1</v>
      </c>
      <c r="V138" s="62">
        <f t="shared" ref="V138:V152" si="5">SUM(T138:U138)</f>
        <v>9.32</v>
      </c>
    </row>
    <row r="139" spans="1:22" x14ac:dyDescent="0.2">
      <c r="A139" s="11">
        <v>40433</v>
      </c>
      <c r="B139">
        <v>2.66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8">
        <v>0.33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8">
        <v>5.33</v>
      </c>
      <c r="P139" s="4">
        <v>0</v>
      </c>
      <c r="Q139" s="4">
        <v>0</v>
      </c>
      <c r="R139" s="4">
        <v>0</v>
      </c>
      <c r="S139" s="4">
        <v>0</v>
      </c>
      <c r="T139" s="62">
        <f t="shared" si="4"/>
        <v>8.32</v>
      </c>
      <c r="U139" s="4">
        <v>1</v>
      </c>
      <c r="V139" s="62">
        <f t="shared" si="5"/>
        <v>9.32</v>
      </c>
    </row>
    <row r="140" spans="1:22" x14ac:dyDescent="0.2">
      <c r="A140" s="11">
        <v>40434</v>
      </c>
      <c r="B140">
        <v>2.66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8">
        <v>0.33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8">
        <v>5.33</v>
      </c>
      <c r="P140" s="4">
        <v>0</v>
      </c>
      <c r="Q140" s="4">
        <v>0</v>
      </c>
      <c r="R140" s="4">
        <v>0</v>
      </c>
      <c r="S140" s="4">
        <v>0</v>
      </c>
      <c r="T140" s="62">
        <f t="shared" si="4"/>
        <v>8.32</v>
      </c>
      <c r="U140" s="4">
        <v>1</v>
      </c>
      <c r="V140" s="62">
        <f t="shared" si="5"/>
        <v>9.32</v>
      </c>
    </row>
    <row r="141" spans="1:22" x14ac:dyDescent="0.2">
      <c r="A141" s="11">
        <v>40435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</v>
      </c>
      <c r="P141">
        <v>0</v>
      </c>
      <c r="Q141">
        <v>0</v>
      </c>
      <c r="R141">
        <v>0</v>
      </c>
      <c r="S141">
        <v>0</v>
      </c>
      <c r="T141" s="62">
        <f t="shared" si="4"/>
        <v>5</v>
      </c>
      <c r="U141" s="4">
        <v>0</v>
      </c>
      <c r="V141" s="62">
        <f t="shared" si="5"/>
        <v>5</v>
      </c>
    </row>
    <row r="142" spans="1:22" x14ac:dyDescent="0.2">
      <c r="A142" s="11">
        <v>40436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0</v>
      </c>
      <c r="Q142">
        <v>0</v>
      </c>
      <c r="R142">
        <v>0</v>
      </c>
      <c r="S142">
        <v>0</v>
      </c>
      <c r="T142" s="62">
        <f t="shared" si="4"/>
        <v>6</v>
      </c>
      <c r="U142" s="4">
        <v>0</v>
      </c>
      <c r="V142" s="62">
        <f t="shared" si="5"/>
        <v>6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62">
        <f t="shared" si="4"/>
        <v>1</v>
      </c>
      <c r="U143" s="4">
        <v>0</v>
      </c>
      <c r="V143" s="62">
        <f t="shared" si="5"/>
        <v>1</v>
      </c>
    </row>
    <row r="144" spans="1:22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4"/>
      <c r="T144" s="62">
        <f t="shared" si="4"/>
        <v>0</v>
      </c>
      <c r="U144" s="4"/>
      <c r="V144" s="62">
        <f t="shared" si="5"/>
        <v>0</v>
      </c>
    </row>
    <row r="145" spans="1:22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62">
        <f t="shared" si="4"/>
        <v>0</v>
      </c>
      <c r="U145" s="4"/>
      <c r="V145" s="62">
        <f t="shared" si="5"/>
        <v>0</v>
      </c>
    </row>
    <row r="146" spans="1:22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62">
        <f t="shared" si="4"/>
        <v>0</v>
      </c>
      <c r="U146" s="4"/>
      <c r="V146" s="62">
        <f t="shared" si="5"/>
        <v>0</v>
      </c>
    </row>
    <row r="147" spans="1:22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62">
        <f t="shared" si="4"/>
        <v>0</v>
      </c>
      <c r="U147" s="4"/>
      <c r="V147" s="62">
        <f t="shared" si="5"/>
        <v>0</v>
      </c>
    </row>
    <row r="148" spans="1:22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62">
        <f t="shared" si="4"/>
        <v>0</v>
      </c>
      <c r="U148" s="4"/>
      <c r="V148" s="62">
        <f t="shared" si="5"/>
        <v>0</v>
      </c>
    </row>
    <row r="149" spans="1:22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62">
        <f t="shared" si="4"/>
        <v>0</v>
      </c>
      <c r="U149" s="4"/>
      <c r="V149" s="62">
        <f t="shared" si="5"/>
        <v>0</v>
      </c>
    </row>
    <row r="150" spans="1:22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62">
        <f t="shared" si="4"/>
        <v>0</v>
      </c>
      <c r="U150" s="4"/>
      <c r="V150" s="62">
        <f t="shared" si="5"/>
        <v>0</v>
      </c>
    </row>
    <row r="151" spans="1:22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62">
        <f t="shared" si="4"/>
        <v>0</v>
      </c>
      <c r="U151" s="4"/>
      <c r="V151" s="62">
        <f t="shared" si="5"/>
        <v>0</v>
      </c>
    </row>
    <row r="152" spans="1:22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62">
        <f t="shared" si="4"/>
        <v>0</v>
      </c>
      <c r="U152" s="4"/>
      <c r="V152" s="62">
        <f t="shared" si="5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SUM(B9:B132)</f>
        <v>1146.3</v>
      </c>
      <c r="C155">
        <f t="shared" ref="C155:V155" si="6">SUM(C9:C132)</f>
        <v>36.930000000000007</v>
      </c>
      <c r="D155">
        <f t="shared" si="6"/>
        <v>0</v>
      </c>
      <c r="E155">
        <f t="shared" si="6"/>
        <v>9.94</v>
      </c>
      <c r="F155">
        <f t="shared" si="6"/>
        <v>7</v>
      </c>
      <c r="G155">
        <f t="shared" si="6"/>
        <v>0</v>
      </c>
      <c r="H155">
        <f t="shared" si="6"/>
        <v>0</v>
      </c>
      <c r="I155">
        <f t="shared" si="6"/>
        <v>358.75</v>
      </c>
      <c r="J155">
        <f t="shared" si="6"/>
        <v>6</v>
      </c>
      <c r="K155">
        <f t="shared" si="6"/>
        <v>0</v>
      </c>
      <c r="L155">
        <f t="shared" si="6"/>
        <v>8</v>
      </c>
      <c r="M155">
        <f t="shared" si="6"/>
        <v>5.99</v>
      </c>
      <c r="N155">
        <f t="shared" si="6"/>
        <v>0</v>
      </c>
      <c r="O155">
        <f t="shared" si="6"/>
        <v>272.95000000000022</v>
      </c>
      <c r="P155">
        <f t="shared" si="6"/>
        <v>0</v>
      </c>
      <c r="Q155">
        <f t="shared" si="6"/>
        <v>0</v>
      </c>
      <c r="R155">
        <f t="shared" si="6"/>
        <v>2.99</v>
      </c>
      <c r="S155">
        <f t="shared" si="6"/>
        <v>0</v>
      </c>
      <c r="T155">
        <f t="shared" si="6"/>
        <v>1834.5200000000002</v>
      </c>
      <c r="U155">
        <f t="shared" si="6"/>
        <v>551.83000000000004</v>
      </c>
      <c r="V155">
        <f t="shared" si="6"/>
        <v>2385.3499999999995</v>
      </c>
    </row>
    <row r="156" spans="1:22" x14ac:dyDescent="0.2">
      <c r="B156" t="s">
        <v>27</v>
      </c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4831.16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65"/>
  <sheetViews>
    <sheetView zoomScale="70" zoomScaleNormal="70" workbookViewId="0">
      <pane ySplit="8" topLeftCell="A104" activePane="bottomLeft" state="frozen"/>
      <selection pane="bottomLeft" activeCell="U143" sqref="U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10.28515625" style="3" bestFit="1" customWidth="1"/>
  </cols>
  <sheetData>
    <row r="1" spans="1:22" x14ac:dyDescent="0.2">
      <c r="A1" s="68" t="s">
        <v>132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133</v>
      </c>
      <c r="B3" s="73"/>
      <c r="C3" s="73"/>
      <c r="E3" s="65" t="s">
        <v>134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75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135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136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N9" s="1"/>
      <c r="O9" s="4"/>
      <c r="P9" s="4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/>
      <c r="J14" s="4"/>
      <c r="K14" s="4"/>
      <c r="L14" s="4"/>
      <c r="M14" s="4"/>
      <c r="N14" s="1"/>
      <c r="O14" s="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0.2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1.2</v>
      </c>
      <c r="P24">
        <v>0</v>
      </c>
      <c r="Q24">
        <v>0</v>
      </c>
      <c r="R24">
        <v>0</v>
      </c>
      <c r="S24">
        <v>0</v>
      </c>
      <c r="T24" s="62">
        <f t="shared" si="0"/>
        <v>1.4</v>
      </c>
      <c r="U24">
        <v>0.2</v>
      </c>
      <c r="V24" s="62">
        <f t="shared" si="1"/>
        <v>1.5999999999999999</v>
      </c>
    </row>
    <row r="25" spans="1:22" x14ac:dyDescent="0.2">
      <c r="A25" s="11">
        <v>40319</v>
      </c>
      <c r="B25">
        <v>0</v>
      </c>
      <c r="C25">
        <v>0.2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1.2</v>
      </c>
      <c r="P25">
        <v>0</v>
      </c>
      <c r="Q25">
        <v>0</v>
      </c>
      <c r="R25">
        <v>0</v>
      </c>
      <c r="S25">
        <v>0</v>
      </c>
      <c r="T25" s="62">
        <f t="shared" si="0"/>
        <v>1.4</v>
      </c>
      <c r="U25">
        <v>0.2</v>
      </c>
      <c r="V25" s="62">
        <f t="shared" si="1"/>
        <v>1.5999999999999999</v>
      </c>
    </row>
    <row r="26" spans="1:22" x14ac:dyDescent="0.2">
      <c r="A26" s="11">
        <v>40320</v>
      </c>
      <c r="B26">
        <v>0</v>
      </c>
      <c r="C26">
        <v>0.2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1.2</v>
      </c>
      <c r="P26">
        <v>0</v>
      </c>
      <c r="Q26">
        <v>0</v>
      </c>
      <c r="R26">
        <v>0</v>
      </c>
      <c r="S26">
        <v>0</v>
      </c>
      <c r="T26" s="62">
        <f t="shared" si="0"/>
        <v>1.4</v>
      </c>
      <c r="U26">
        <v>0.2</v>
      </c>
      <c r="V26" s="62">
        <f t="shared" si="1"/>
        <v>1.5999999999999999</v>
      </c>
    </row>
    <row r="27" spans="1:22" x14ac:dyDescent="0.2">
      <c r="A27" s="11">
        <v>40321</v>
      </c>
      <c r="B27">
        <v>0</v>
      </c>
      <c r="C27">
        <v>0.2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1.2</v>
      </c>
      <c r="P27">
        <v>0</v>
      </c>
      <c r="Q27">
        <v>0</v>
      </c>
      <c r="R27">
        <v>0</v>
      </c>
      <c r="S27">
        <v>0</v>
      </c>
      <c r="T27" s="62">
        <f t="shared" si="0"/>
        <v>1.4</v>
      </c>
      <c r="U27">
        <v>0.2</v>
      </c>
      <c r="V27" s="62">
        <f t="shared" si="1"/>
        <v>1.5999999999999999</v>
      </c>
    </row>
    <row r="28" spans="1:22" x14ac:dyDescent="0.2">
      <c r="A28" s="11">
        <v>40322</v>
      </c>
      <c r="B28">
        <v>0</v>
      </c>
      <c r="C28">
        <v>0.2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1.2</v>
      </c>
      <c r="P28">
        <v>0</v>
      </c>
      <c r="Q28">
        <v>0</v>
      </c>
      <c r="R28">
        <v>0</v>
      </c>
      <c r="S28">
        <v>0</v>
      </c>
      <c r="T28" s="62">
        <f t="shared" si="0"/>
        <v>1.4</v>
      </c>
      <c r="U28">
        <v>0.2</v>
      </c>
      <c r="V28" s="62">
        <f t="shared" si="1"/>
        <v>1.5999999999999999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s="62">
        <f t="shared" si="0"/>
        <v>1</v>
      </c>
      <c r="U29">
        <v>0</v>
      </c>
      <c r="V29" s="62">
        <f>SUM(T29:U29)</f>
        <v>1</v>
      </c>
    </row>
    <row r="30" spans="1:22" x14ac:dyDescent="0.2">
      <c r="A30" s="11">
        <v>40324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3</v>
      </c>
      <c r="P30">
        <v>0</v>
      </c>
      <c r="Q30">
        <v>0</v>
      </c>
      <c r="R30">
        <v>0</v>
      </c>
      <c r="S30">
        <v>0</v>
      </c>
      <c r="T30" s="62">
        <f t="shared" si="0"/>
        <v>7</v>
      </c>
      <c r="U30">
        <v>1</v>
      </c>
      <c r="V30" s="62">
        <f t="shared" si="1"/>
        <v>8</v>
      </c>
    </row>
    <row r="31" spans="1:22" x14ac:dyDescent="0.2">
      <c r="A31" s="11">
        <v>40325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5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9</v>
      </c>
      <c r="U31" s="4">
        <v>1</v>
      </c>
      <c r="V31" s="62">
        <f t="shared" si="1"/>
        <v>10</v>
      </c>
    </row>
    <row r="32" spans="1:22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4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4</v>
      </c>
      <c r="U32" s="4">
        <v>1</v>
      </c>
      <c r="V32" s="62">
        <f t="shared" si="1"/>
        <v>5</v>
      </c>
    </row>
    <row r="33" spans="1:23" x14ac:dyDescent="0.2">
      <c r="A33" s="11">
        <v>40327</v>
      </c>
      <c r="B33">
        <v>0.5</v>
      </c>
      <c r="C33">
        <v>0.25</v>
      </c>
      <c r="D33">
        <v>0</v>
      </c>
      <c r="E33">
        <v>0.25</v>
      </c>
      <c r="F33">
        <v>0</v>
      </c>
      <c r="G33">
        <v>0</v>
      </c>
      <c r="H33" s="4">
        <v>0</v>
      </c>
      <c r="I33" s="4">
        <v>0</v>
      </c>
      <c r="J33" s="4"/>
      <c r="K33" s="4">
        <v>0</v>
      </c>
      <c r="L33" s="4">
        <v>0</v>
      </c>
      <c r="M33" s="4">
        <v>0</v>
      </c>
      <c r="N33" s="4">
        <v>0</v>
      </c>
      <c r="O33" s="4">
        <v>2.5</v>
      </c>
      <c r="P33" s="4">
        <v>0</v>
      </c>
      <c r="Q33" s="4">
        <v>0</v>
      </c>
      <c r="R33" s="4">
        <v>0</v>
      </c>
      <c r="S33" s="4">
        <v>0</v>
      </c>
      <c r="T33" s="62">
        <f t="shared" si="0"/>
        <v>3.5</v>
      </c>
      <c r="U33" s="4">
        <v>1.5</v>
      </c>
      <c r="V33" s="62">
        <f t="shared" si="1"/>
        <v>5</v>
      </c>
    </row>
    <row r="34" spans="1:23" x14ac:dyDescent="0.2">
      <c r="A34" s="11">
        <v>40328</v>
      </c>
      <c r="B34">
        <v>0.5</v>
      </c>
      <c r="C34">
        <v>0.25</v>
      </c>
      <c r="D34">
        <v>0</v>
      </c>
      <c r="E34">
        <v>0.25</v>
      </c>
      <c r="F34">
        <v>0</v>
      </c>
      <c r="G34">
        <v>0</v>
      </c>
      <c r="H34" s="4">
        <v>0</v>
      </c>
      <c r="I34" s="4">
        <v>0</v>
      </c>
      <c r="J34" s="4"/>
      <c r="K34" s="4">
        <v>0</v>
      </c>
      <c r="L34" s="4">
        <v>0</v>
      </c>
      <c r="M34" s="4">
        <v>0</v>
      </c>
      <c r="N34" s="4">
        <v>0</v>
      </c>
      <c r="O34" s="4">
        <v>2.5</v>
      </c>
      <c r="P34" s="4">
        <v>0</v>
      </c>
      <c r="Q34" s="4">
        <v>0</v>
      </c>
      <c r="R34" s="4">
        <v>0</v>
      </c>
      <c r="S34" s="4">
        <v>0</v>
      </c>
      <c r="T34" s="62">
        <f t="shared" si="0"/>
        <v>3.5</v>
      </c>
      <c r="U34" s="4">
        <v>1.5</v>
      </c>
      <c r="V34" s="62">
        <f t="shared" si="1"/>
        <v>5</v>
      </c>
    </row>
    <row r="35" spans="1:23" x14ac:dyDescent="0.2">
      <c r="A35" s="11">
        <v>40329</v>
      </c>
      <c r="B35">
        <v>0.5</v>
      </c>
      <c r="C35">
        <v>0.25</v>
      </c>
      <c r="D35">
        <v>0</v>
      </c>
      <c r="E35">
        <v>0.25</v>
      </c>
      <c r="F35">
        <v>0</v>
      </c>
      <c r="G35">
        <v>0</v>
      </c>
      <c r="H35" s="4">
        <v>0</v>
      </c>
      <c r="I35" s="4">
        <v>0</v>
      </c>
      <c r="J35" s="4"/>
      <c r="K35" s="4">
        <v>0</v>
      </c>
      <c r="L35" s="4">
        <v>0</v>
      </c>
      <c r="M35" s="4">
        <v>0</v>
      </c>
      <c r="N35" s="4">
        <v>0</v>
      </c>
      <c r="O35" s="4">
        <v>2.5</v>
      </c>
      <c r="P35" s="4">
        <v>0</v>
      </c>
      <c r="Q35" s="4">
        <v>0</v>
      </c>
      <c r="R35" s="4">
        <v>0</v>
      </c>
      <c r="S35" s="4">
        <v>0</v>
      </c>
      <c r="T35" s="62">
        <f>SUM(B35:S35)</f>
        <v>3.5</v>
      </c>
      <c r="U35" s="4">
        <v>1.5</v>
      </c>
      <c r="V35" s="62">
        <f>SUM(T35:U35)</f>
        <v>5</v>
      </c>
    </row>
    <row r="36" spans="1:23" x14ac:dyDescent="0.2">
      <c r="A36" s="11">
        <v>40330</v>
      </c>
      <c r="B36">
        <v>0.5</v>
      </c>
      <c r="C36">
        <v>0.25</v>
      </c>
      <c r="D36">
        <v>0</v>
      </c>
      <c r="E36">
        <v>0.25</v>
      </c>
      <c r="F36">
        <v>0</v>
      </c>
      <c r="G36">
        <v>0</v>
      </c>
      <c r="H36" s="4">
        <v>0</v>
      </c>
      <c r="I36" s="4">
        <v>0</v>
      </c>
      <c r="J36" s="4"/>
      <c r="K36" s="4">
        <v>0</v>
      </c>
      <c r="L36" s="4">
        <v>0</v>
      </c>
      <c r="M36" s="4">
        <v>0</v>
      </c>
      <c r="N36" s="4">
        <v>0</v>
      </c>
      <c r="O36" s="4">
        <v>2.5</v>
      </c>
      <c r="P36" s="4">
        <v>0</v>
      </c>
      <c r="Q36" s="4">
        <v>0</v>
      </c>
      <c r="R36" s="4">
        <v>0</v>
      </c>
      <c r="S36" s="4">
        <v>0</v>
      </c>
      <c r="T36" s="62">
        <f>SUM(B36:S36)</f>
        <v>3.5</v>
      </c>
      <c r="U36" s="4">
        <v>1.5</v>
      </c>
      <c r="V36" s="62">
        <f>SUM(T36:U36)</f>
        <v>5</v>
      </c>
    </row>
    <row r="37" spans="1:23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2">
        <f>SUM(B37:S37)</f>
        <v>0</v>
      </c>
      <c r="U37" s="4">
        <v>0</v>
      </c>
      <c r="V37" s="62">
        <f t="shared" si="1"/>
        <v>0</v>
      </c>
    </row>
    <row r="38" spans="1:23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2</v>
      </c>
      <c r="P38" s="4">
        <v>0</v>
      </c>
      <c r="Q38" s="1">
        <v>0</v>
      </c>
      <c r="R38" s="4">
        <v>0</v>
      </c>
      <c r="S38" s="1">
        <v>0</v>
      </c>
      <c r="T38" s="62">
        <f>SUM(B38:S38)</f>
        <v>2</v>
      </c>
      <c r="U38" s="4">
        <v>1</v>
      </c>
      <c r="V38" s="62">
        <f>SUM(T38:U38)</f>
        <v>3</v>
      </c>
      <c r="W38" s="4"/>
    </row>
    <row r="39" spans="1:23" x14ac:dyDescent="0.2">
      <c r="A39" s="11">
        <v>40333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1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3</v>
      </c>
      <c r="U39" s="4">
        <v>0</v>
      </c>
      <c r="V39" s="62">
        <f t="shared" si="1"/>
        <v>3</v>
      </c>
    </row>
    <row r="40" spans="1:23" x14ac:dyDescent="0.2">
      <c r="A40" s="11">
        <v>40334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1.67</v>
      </c>
      <c r="P40">
        <v>0</v>
      </c>
      <c r="Q40">
        <v>0</v>
      </c>
      <c r="R40">
        <v>0</v>
      </c>
      <c r="S40">
        <v>0</v>
      </c>
      <c r="T40" s="62">
        <f t="shared" si="0"/>
        <v>1.67</v>
      </c>
      <c r="U40" s="4">
        <v>0.67</v>
      </c>
      <c r="V40" s="62">
        <f t="shared" si="1"/>
        <v>2.34</v>
      </c>
    </row>
    <row r="41" spans="1:23" x14ac:dyDescent="0.2">
      <c r="A41" s="11">
        <v>40335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1.67</v>
      </c>
      <c r="P41">
        <v>0</v>
      </c>
      <c r="Q41">
        <v>0</v>
      </c>
      <c r="R41">
        <v>0</v>
      </c>
      <c r="S41">
        <v>0</v>
      </c>
      <c r="T41" s="62">
        <f t="shared" si="0"/>
        <v>1.67</v>
      </c>
      <c r="U41" s="4">
        <v>0.67</v>
      </c>
      <c r="V41" s="62">
        <f t="shared" si="1"/>
        <v>2.34</v>
      </c>
    </row>
    <row r="42" spans="1:23" x14ac:dyDescent="0.2">
      <c r="A42" s="11">
        <v>40336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1.67</v>
      </c>
      <c r="P42">
        <v>0</v>
      </c>
      <c r="Q42">
        <v>0</v>
      </c>
      <c r="R42">
        <v>0</v>
      </c>
      <c r="S42">
        <v>0</v>
      </c>
      <c r="T42" s="62">
        <f>SUM(B42:S42)</f>
        <v>1.67</v>
      </c>
      <c r="U42" s="4">
        <v>0.67</v>
      </c>
      <c r="V42" s="62">
        <f>SUM(T42:U42)</f>
        <v>2.34</v>
      </c>
    </row>
    <row r="43" spans="1:23" x14ac:dyDescent="0.2">
      <c r="A43" s="11">
        <v>40337</v>
      </c>
      <c r="B43">
        <v>1</v>
      </c>
      <c r="C43">
        <v>0</v>
      </c>
      <c r="D43">
        <v>0</v>
      </c>
      <c r="E43">
        <v>0</v>
      </c>
      <c r="F43">
        <v>1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9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11</v>
      </c>
      <c r="U43" s="4">
        <v>0</v>
      </c>
      <c r="V43" s="62">
        <f>SUM(T43:U43)</f>
        <v>11</v>
      </c>
    </row>
    <row r="44" spans="1:23" x14ac:dyDescent="0.2">
      <c r="A44" s="11">
        <v>40338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62">
        <f t="shared" si="0"/>
        <v>2</v>
      </c>
      <c r="U44" s="4">
        <v>0</v>
      </c>
      <c r="V44" s="62">
        <f t="shared" si="1"/>
        <v>2</v>
      </c>
    </row>
    <row r="45" spans="1:23" x14ac:dyDescent="0.2">
      <c r="A45" s="11">
        <v>40339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1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1</v>
      </c>
      <c r="U45" s="4">
        <v>1</v>
      </c>
      <c r="V45" s="62">
        <f t="shared" si="1"/>
        <v>2</v>
      </c>
    </row>
    <row r="46" spans="1:23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0</v>
      </c>
      <c r="U46" s="4">
        <v>0</v>
      </c>
      <c r="V46" s="62">
        <f t="shared" si="1"/>
        <v>0</v>
      </c>
    </row>
    <row r="47" spans="1:23" x14ac:dyDescent="0.2">
      <c r="A47" s="11">
        <v>40341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1.33</v>
      </c>
      <c r="P47">
        <v>0</v>
      </c>
      <c r="Q47">
        <v>0</v>
      </c>
      <c r="R47">
        <v>0</v>
      </c>
      <c r="S47">
        <v>0</v>
      </c>
      <c r="T47" s="62">
        <f t="shared" si="0"/>
        <v>4.33</v>
      </c>
      <c r="U47" s="4">
        <v>0.66</v>
      </c>
      <c r="V47" s="62">
        <f t="shared" si="1"/>
        <v>4.99</v>
      </c>
    </row>
    <row r="48" spans="1:23" x14ac:dyDescent="0.2">
      <c r="A48" s="11">
        <v>40342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1.33</v>
      </c>
      <c r="P48">
        <v>0</v>
      </c>
      <c r="Q48">
        <v>0</v>
      </c>
      <c r="R48">
        <v>0</v>
      </c>
      <c r="S48">
        <v>0</v>
      </c>
      <c r="T48" s="62">
        <f t="shared" si="0"/>
        <v>4.33</v>
      </c>
      <c r="U48" s="4">
        <v>0.66</v>
      </c>
      <c r="V48" s="62">
        <f t="shared" si="1"/>
        <v>4.99</v>
      </c>
    </row>
    <row r="49" spans="1:22" x14ac:dyDescent="0.2">
      <c r="A49" s="11">
        <v>40343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1.33</v>
      </c>
      <c r="P49">
        <v>0</v>
      </c>
      <c r="Q49">
        <v>0</v>
      </c>
      <c r="R49">
        <v>0</v>
      </c>
      <c r="S49">
        <v>0</v>
      </c>
      <c r="T49" s="62">
        <f t="shared" si="0"/>
        <v>4.33</v>
      </c>
      <c r="U49" s="4">
        <v>0.66</v>
      </c>
      <c r="V49" s="62">
        <f t="shared" si="1"/>
        <v>4.99</v>
      </c>
    </row>
    <row r="50" spans="1:22" x14ac:dyDescent="0.2">
      <c r="A50" s="11">
        <v>40344</v>
      </c>
      <c r="B50">
        <v>4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1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5</v>
      </c>
      <c r="U50" s="4">
        <v>1</v>
      </c>
      <c r="V50" s="62">
        <f t="shared" si="1"/>
        <v>6</v>
      </c>
    </row>
    <row r="51" spans="1:22" x14ac:dyDescent="0.2">
      <c r="A51" s="11">
        <v>40345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62">
        <f t="shared" si="0"/>
        <v>9</v>
      </c>
      <c r="U51" s="4">
        <v>0</v>
      </c>
      <c r="V51" s="62">
        <f t="shared" si="1"/>
        <v>9</v>
      </c>
    </row>
    <row r="52" spans="1:22" x14ac:dyDescent="0.2">
      <c r="A52" s="11">
        <v>40346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 s="1">
        <v>0</v>
      </c>
      <c r="T52" s="62">
        <f t="shared" si="0"/>
        <v>1</v>
      </c>
      <c r="U52" s="4">
        <v>0</v>
      </c>
      <c r="V52" s="62">
        <f t="shared" si="1"/>
        <v>1</v>
      </c>
    </row>
    <row r="53" spans="1:22" x14ac:dyDescent="0.2">
      <c r="A53" s="11">
        <v>40347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62">
        <f t="shared" si="0"/>
        <v>0</v>
      </c>
      <c r="U53" s="4">
        <v>0</v>
      </c>
      <c r="V53" s="62">
        <f t="shared" si="1"/>
        <v>0</v>
      </c>
    </row>
    <row r="54" spans="1:22" x14ac:dyDescent="0.2">
      <c r="A54" s="11">
        <v>40348</v>
      </c>
      <c r="B54">
        <v>2.66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62">
        <f t="shared" si="0"/>
        <v>2.66</v>
      </c>
      <c r="U54" s="4">
        <v>0.66</v>
      </c>
      <c r="V54" s="62">
        <f t="shared" si="1"/>
        <v>3.3200000000000003</v>
      </c>
    </row>
    <row r="55" spans="1:22" x14ac:dyDescent="0.2">
      <c r="A55" s="11">
        <v>40349</v>
      </c>
      <c r="B55">
        <v>2.66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62">
        <f t="shared" si="0"/>
        <v>2.66</v>
      </c>
      <c r="U55" s="4">
        <v>0.66</v>
      </c>
      <c r="V55" s="62">
        <f t="shared" si="1"/>
        <v>3.3200000000000003</v>
      </c>
    </row>
    <row r="56" spans="1:22" x14ac:dyDescent="0.2">
      <c r="A56" s="11">
        <v>40350</v>
      </c>
      <c r="B56">
        <v>2.66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62">
        <f t="shared" si="0"/>
        <v>2.66</v>
      </c>
      <c r="U56" s="4">
        <v>0.66</v>
      </c>
      <c r="V56" s="62">
        <f t="shared" si="1"/>
        <v>3.3200000000000003</v>
      </c>
    </row>
    <row r="57" spans="1:22" x14ac:dyDescent="0.2">
      <c r="A57" s="11">
        <v>40351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62">
        <f t="shared" si="0"/>
        <v>5</v>
      </c>
      <c r="U57" s="4">
        <v>1</v>
      </c>
      <c r="V57" s="62">
        <f t="shared" si="1"/>
        <v>6</v>
      </c>
    </row>
    <row r="58" spans="1:22" x14ac:dyDescent="0.2">
      <c r="A58" s="11">
        <v>40352</v>
      </c>
      <c r="B58">
        <v>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 s="62">
        <f t="shared" si="0"/>
        <v>8</v>
      </c>
      <c r="U58" s="4">
        <v>1</v>
      </c>
      <c r="V58" s="62">
        <f t="shared" si="1"/>
        <v>9</v>
      </c>
    </row>
    <row r="59" spans="1:22" x14ac:dyDescent="0.2">
      <c r="A59" s="11">
        <v>40353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s="62">
        <f t="shared" si="0"/>
        <v>2</v>
      </c>
      <c r="U59" s="4">
        <v>0</v>
      </c>
      <c r="V59" s="62">
        <f t="shared" si="1"/>
        <v>2</v>
      </c>
    </row>
    <row r="60" spans="1:22" x14ac:dyDescent="0.2">
      <c r="A60" s="11">
        <v>40354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</v>
      </c>
      <c r="P60">
        <v>0</v>
      </c>
      <c r="Q60">
        <v>0</v>
      </c>
      <c r="R60">
        <v>0</v>
      </c>
      <c r="S60">
        <v>0</v>
      </c>
      <c r="T60" s="62">
        <f t="shared" si="0"/>
        <v>3</v>
      </c>
      <c r="U60" s="4">
        <v>0</v>
      </c>
      <c r="V60" s="62">
        <f t="shared" si="1"/>
        <v>3</v>
      </c>
    </row>
    <row r="61" spans="1:22" x14ac:dyDescent="0.2">
      <c r="A61" s="11">
        <v>40355</v>
      </c>
      <c r="B61">
        <v>2.66</v>
      </c>
      <c r="C61">
        <v>0.66</v>
      </c>
      <c r="D61">
        <v>0</v>
      </c>
      <c r="E61">
        <v>0</v>
      </c>
      <c r="F61">
        <v>0</v>
      </c>
      <c r="G61">
        <v>0</v>
      </c>
      <c r="H61">
        <v>0</v>
      </c>
      <c r="I61">
        <v>0.33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3.6500000000000004</v>
      </c>
      <c r="U61" s="4">
        <v>1.66</v>
      </c>
      <c r="V61" s="62">
        <f t="shared" si="1"/>
        <v>5.3100000000000005</v>
      </c>
    </row>
    <row r="62" spans="1:22" x14ac:dyDescent="0.2">
      <c r="A62" s="11">
        <v>40356</v>
      </c>
      <c r="B62">
        <v>2.66</v>
      </c>
      <c r="C62">
        <v>0.66</v>
      </c>
      <c r="D62">
        <v>0</v>
      </c>
      <c r="E62">
        <v>0</v>
      </c>
      <c r="F62">
        <v>0</v>
      </c>
      <c r="G62">
        <v>0</v>
      </c>
      <c r="H62">
        <v>0</v>
      </c>
      <c r="I62">
        <v>0.33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3.6500000000000004</v>
      </c>
      <c r="U62" s="4">
        <v>1.66</v>
      </c>
      <c r="V62" s="62">
        <f t="shared" si="1"/>
        <v>5.3100000000000005</v>
      </c>
    </row>
    <row r="63" spans="1:22" x14ac:dyDescent="0.2">
      <c r="A63" s="11">
        <v>40357</v>
      </c>
      <c r="B63">
        <v>2.66</v>
      </c>
      <c r="C63">
        <v>0.66</v>
      </c>
      <c r="D63">
        <v>0</v>
      </c>
      <c r="E63">
        <v>0</v>
      </c>
      <c r="F63">
        <v>0</v>
      </c>
      <c r="G63">
        <v>0</v>
      </c>
      <c r="H63">
        <v>0</v>
      </c>
      <c r="I63">
        <v>0.33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3.6500000000000004</v>
      </c>
      <c r="U63" s="4">
        <v>1.66</v>
      </c>
      <c r="V63" s="62">
        <f t="shared" si="1"/>
        <v>5.3100000000000005</v>
      </c>
    </row>
    <row r="64" spans="1:22" x14ac:dyDescent="0.2">
      <c r="A64" s="11">
        <v>40358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1</v>
      </c>
      <c r="U64" s="4">
        <v>0</v>
      </c>
      <c r="V64" s="62">
        <f t="shared" si="1"/>
        <v>1</v>
      </c>
    </row>
    <row r="65" spans="1:22" x14ac:dyDescent="0.2">
      <c r="A65" s="11">
        <v>40359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s="62">
        <f t="shared" si="0"/>
        <v>4</v>
      </c>
      <c r="U65" s="4">
        <v>0</v>
      </c>
      <c r="V65" s="62">
        <f t="shared" si="1"/>
        <v>4</v>
      </c>
    </row>
    <row r="66" spans="1:22" x14ac:dyDescent="0.2">
      <c r="A66" s="11">
        <v>40360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62">
        <f t="shared" si="0"/>
        <v>0</v>
      </c>
      <c r="U66" s="4">
        <v>0</v>
      </c>
      <c r="V66" s="62">
        <f t="shared" si="1"/>
        <v>0</v>
      </c>
    </row>
    <row r="67" spans="1:22" x14ac:dyDescent="0.2">
      <c r="A67" s="11">
        <v>40361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62">
        <f t="shared" si="0"/>
        <v>0</v>
      </c>
      <c r="U67" s="4">
        <v>0</v>
      </c>
      <c r="V67" s="62">
        <f t="shared" si="1"/>
        <v>0</v>
      </c>
    </row>
    <row r="68" spans="1:22" x14ac:dyDescent="0.2">
      <c r="A68" s="11">
        <v>40362</v>
      </c>
      <c r="B68">
        <v>1.75</v>
      </c>
      <c r="C68">
        <v>0.5</v>
      </c>
      <c r="D68">
        <v>0</v>
      </c>
      <c r="E68">
        <v>0.25</v>
      </c>
      <c r="F68">
        <v>0</v>
      </c>
      <c r="G68">
        <v>0</v>
      </c>
      <c r="H68">
        <v>0</v>
      </c>
      <c r="I68">
        <v>1.25</v>
      </c>
      <c r="J68">
        <v>0</v>
      </c>
      <c r="K68">
        <v>0</v>
      </c>
      <c r="L68">
        <v>0</v>
      </c>
      <c r="M68">
        <v>0</v>
      </c>
      <c r="N68">
        <v>0</v>
      </c>
      <c r="O68">
        <v>0.25</v>
      </c>
      <c r="P68">
        <v>0</v>
      </c>
      <c r="Q68">
        <v>0</v>
      </c>
      <c r="R68">
        <v>0</v>
      </c>
      <c r="S68">
        <v>0</v>
      </c>
      <c r="T68" s="62">
        <f t="shared" si="0"/>
        <v>4</v>
      </c>
      <c r="U68" s="4">
        <v>2.25</v>
      </c>
      <c r="V68" s="62">
        <f t="shared" si="1"/>
        <v>6.25</v>
      </c>
    </row>
    <row r="69" spans="1:22" x14ac:dyDescent="0.2">
      <c r="A69" s="11">
        <v>40363</v>
      </c>
      <c r="B69">
        <v>1.75</v>
      </c>
      <c r="C69">
        <v>0.5</v>
      </c>
      <c r="D69">
        <v>0</v>
      </c>
      <c r="E69">
        <v>0.25</v>
      </c>
      <c r="F69">
        <v>0</v>
      </c>
      <c r="G69">
        <v>0</v>
      </c>
      <c r="H69">
        <v>0</v>
      </c>
      <c r="I69">
        <v>1.25</v>
      </c>
      <c r="J69">
        <v>0</v>
      </c>
      <c r="K69">
        <v>0</v>
      </c>
      <c r="L69">
        <v>0</v>
      </c>
      <c r="M69">
        <v>0</v>
      </c>
      <c r="N69">
        <v>0</v>
      </c>
      <c r="O69">
        <v>0.25</v>
      </c>
      <c r="P69">
        <v>0</v>
      </c>
      <c r="Q69">
        <v>0</v>
      </c>
      <c r="R69">
        <v>0</v>
      </c>
      <c r="S69">
        <v>0</v>
      </c>
      <c r="T69" s="62">
        <f t="shared" si="0"/>
        <v>4</v>
      </c>
      <c r="U69" s="4">
        <v>2.25</v>
      </c>
      <c r="V69" s="62">
        <f t="shared" si="1"/>
        <v>6.25</v>
      </c>
    </row>
    <row r="70" spans="1:22" x14ac:dyDescent="0.2">
      <c r="A70" s="11">
        <v>40364</v>
      </c>
      <c r="B70">
        <v>1.75</v>
      </c>
      <c r="C70">
        <v>0.5</v>
      </c>
      <c r="D70">
        <v>0</v>
      </c>
      <c r="E70">
        <v>0.25</v>
      </c>
      <c r="F70">
        <v>0</v>
      </c>
      <c r="G70">
        <v>0</v>
      </c>
      <c r="H70">
        <v>0</v>
      </c>
      <c r="I70">
        <v>1.25</v>
      </c>
      <c r="J70">
        <v>0</v>
      </c>
      <c r="K70">
        <v>0</v>
      </c>
      <c r="L70">
        <v>0</v>
      </c>
      <c r="M70">
        <v>0</v>
      </c>
      <c r="N70">
        <v>0</v>
      </c>
      <c r="O70">
        <v>0.25</v>
      </c>
      <c r="P70">
        <v>0</v>
      </c>
      <c r="Q70">
        <v>0</v>
      </c>
      <c r="R70">
        <v>0</v>
      </c>
      <c r="S70">
        <v>0</v>
      </c>
      <c r="T70" s="62">
        <f t="shared" si="0"/>
        <v>4</v>
      </c>
      <c r="U70" s="4">
        <v>2.25</v>
      </c>
      <c r="V70" s="62">
        <f t="shared" si="1"/>
        <v>6.25</v>
      </c>
    </row>
    <row r="71" spans="1:22" x14ac:dyDescent="0.2">
      <c r="A71" s="11">
        <v>40365</v>
      </c>
      <c r="B71">
        <v>1.75</v>
      </c>
      <c r="C71">
        <v>0.5</v>
      </c>
      <c r="D71">
        <v>0</v>
      </c>
      <c r="E71">
        <v>0.25</v>
      </c>
      <c r="F71">
        <v>0</v>
      </c>
      <c r="G71">
        <v>0</v>
      </c>
      <c r="H71">
        <v>0</v>
      </c>
      <c r="I71">
        <v>1.25</v>
      </c>
      <c r="J71">
        <v>0</v>
      </c>
      <c r="K71">
        <v>0</v>
      </c>
      <c r="L71">
        <v>0</v>
      </c>
      <c r="M71">
        <v>0</v>
      </c>
      <c r="N71">
        <v>0</v>
      </c>
      <c r="O71">
        <v>0.25</v>
      </c>
      <c r="P71">
        <v>0</v>
      </c>
      <c r="Q71">
        <v>0</v>
      </c>
      <c r="R71">
        <v>0</v>
      </c>
      <c r="S71">
        <v>0</v>
      </c>
      <c r="T71" s="62">
        <f t="shared" si="0"/>
        <v>4</v>
      </c>
      <c r="U71" s="4">
        <v>2.25</v>
      </c>
      <c r="V71" s="62">
        <f t="shared" si="1"/>
        <v>6.25</v>
      </c>
    </row>
    <row r="72" spans="1:22" x14ac:dyDescent="0.2">
      <c r="A72" s="11">
        <v>40366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62">
        <f t="shared" si="0"/>
        <v>1</v>
      </c>
      <c r="U72" s="4">
        <v>0</v>
      </c>
      <c r="V72" s="62">
        <f t="shared" si="1"/>
        <v>1</v>
      </c>
    </row>
    <row r="73" spans="1:22" x14ac:dyDescent="0.2">
      <c r="A73" s="11">
        <v>40367</v>
      </c>
      <c r="B73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ref="T73:T132" si="2">SUM(B73:S73)</f>
        <v>2</v>
      </c>
      <c r="U73" s="4">
        <v>1</v>
      </c>
      <c r="V73" s="62">
        <f t="shared" si="1"/>
        <v>3</v>
      </c>
    </row>
    <row r="74" spans="1:22" x14ac:dyDescent="0.2">
      <c r="A74" s="11">
        <v>40368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2"/>
        <v>1</v>
      </c>
      <c r="U74" s="4">
        <v>0</v>
      </c>
      <c r="V74" s="62">
        <f t="shared" ref="V74:V132" si="3">SUM(T74:U74)</f>
        <v>1</v>
      </c>
    </row>
    <row r="75" spans="1:22" x14ac:dyDescent="0.2">
      <c r="A75" s="11">
        <v>40369</v>
      </c>
      <c r="B75">
        <v>2.33</v>
      </c>
      <c r="C75">
        <v>0</v>
      </c>
      <c r="D75">
        <v>0</v>
      </c>
      <c r="E75">
        <v>0.33</v>
      </c>
      <c r="F75">
        <v>0</v>
      </c>
      <c r="G75">
        <v>0</v>
      </c>
      <c r="H75">
        <v>0</v>
      </c>
      <c r="I75">
        <v>0.33</v>
      </c>
      <c r="J75">
        <v>0</v>
      </c>
      <c r="K75">
        <v>0</v>
      </c>
      <c r="L75">
        <v>0</v>
      </c>
      <c r="M75">
        <v>0.33</v>
      </c>
      <c r="N75">
        <v>0</v>
      </c>
      <c r="O75">
        <v>0.33</v>
      </c>
      <c r="P75">
        <v>0</v>
      </c>
      <c r="Q75">
        <v>0</v>
      </c>
      <c r="R75">
        <v>0</v>
      </c>
      <c r="S75">
        <v>0</v>
      </c>
      <c r="T75" s="62">
        <f t="shared" si="2"/>
        <v>3.6500000000000004</v>
      </c>
      <c r="U75" s="4">
        <v>0.67</v>
      </c>
      <c r="V75" s="62">
        <f t="shared" si="3"/>
        <v>4.32</v>
      </c>
    </row>
    <row r="76" spans="1:22" x14ac:dyDescent="0.2">
      <c r="A76" s="11">
        <v>40370</v>
      </c>
      <c r="B76">
        <v>2.33</v>
      </c>
      <c r="C76">
        <v>0</v>
      </c>
      <c r="D76">
        <v>0</v>
      </c>
      <c r="E76">
        <v>0.33</v>
      </c>
      <c r="F76">
        <v>0</v>
      </c>
      <c r="G76">
        <v>0</v>
      </c>
      <c r="H76">
        <v>0</v>
      </c>
      <c r="I76">
        <v>0.33</v>
      </c>
      <c r="J76">
        <v>0</v>
      </c>
      <c r="K76">
        <v>0</v>
      </c>
      <c r="L76">
        <v>0</v>
      </c>
      <c r="M76">
        <v>0.33</v>
      </c>
      <c r="N76">
        <v>0</v>
      </c>
      <c r="O76">
        <v>0.33</v>
      </c>
      <c r="P76">
        <v>0</v>
      </c>
      <c r="Q76">
        <v>0</v>
      </c>
      <c r="R76">
        <v>0</v>
      </c>
      <c r="S76">
        <v>0</v>
      </c>
      <c r="T76" s="62">
        <f t="shared" si="2"/>
        <v>3.6500000000000004</v>
      </c>
      <c r="U76" s="4">
        <v>0.67</v>
      </c>
      <c r="V76" s="62">
        <f t="shared" si="3"/>
        <v>4.32</v>
      </c>
    </row>
    <row r="77" spans="1:22" x14ac:dyDescent="0.2">
      <c r="A77" s="11">
        <v>40371</v>
      </c>
      <c r="B77">
        <v>2.33</v>
      </c>
      <c r="C77">
        <v>0</v>
      </c>
      <c r="D77">
        <v>0</v>
      </c>
      <c r="E77">
        <v>0.33</v>
      </c>
      <c r="F77">
        <v>0</v>
      </c>
      <c r="G77">
        <v>0</v>
      </c>
      <c r="H77">
        <v>0</v>
      </c>
      <c r="I77">
        <v>0.33</v>
      </c>
      <c r="J77">
        <v>0</v>
      </c>
      <c r="K77">
        <v>0</v>
      </c>
      <c r="L77">
        <v>0</v>
      </c>
      <c r="M77">
        <v>0.33</v>
      </c>
      <c r="N77">
        <v>0</v>
      </c>
      <c r="O77">
        <v>0.33</v>
      </c>
      <c r="P77">
        <v>0</v>
      </c>
      <c r="Q77">
        <v>0</v>
      </c>
      <c r="R77">
        <v>0</v>
      </c>
      <c r="S77">
        <v>0</v>
      </c>
      <c r="T77" s="62">
        <f>SUM(B77:S77)</f>
        <v>3.6500000000000004</v>
      </c>
      <c r="U77" s="4">
        <v>0.67</v>
      </c>
      <c r="V77" s="62">
        <f>SUM(T77:U77)</f>
        <v>4.32</v>
      </c>
    </row>
    <row r="78" spans="1:22" x14ac:dyDescent="0.2">
      <c r="A78" s="11">
        <v>40372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s="62">
        <f>SUM(B78:S78)</f>
        <v>3</v>
      </c>
      <c r="U78" s="4">
        <v>0</v>
      </c>
      <c r="V78" s="62">
        <f>SUM(T78:U78)</f>
        <v>3</v>
      </c>
    </row>
    <row r="79" spans="1:22" x14ac:dyDescent="0.2">
      <c r="A79" s="11">
        <v>40373</v>
      </c>
      <c r="B79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2"/>
        <v>2</v>
      </c>
      <c r="U79" s="4">
        <v>0</v>
      </c>
      <c r="V79" s="62">
        <f t="shared" si="3"/>
        <v>2</v>
      </c>
    </row>
    <row r="80" spans="1:22" x14ac:dyDescent="0.2">
      <c r="A80" s="11">
        <v>40374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2"/>
        <v>8</v>
      </c>
      <c r="U80" s="4">
        <v>1</v>
      </c>
      <c r="V80" s="62">
        <f t="shared" si="3"/>
        <v>9</v>
      </c>
    </row>
    <row r="81" spans="1:22" x14ac:dyDescent="0.2">
      <c r="A81" s="11">
        <v>40375</v>
      </c>
      <c r="B81">
        <v>4</v>
      </c>
      <c r="C81">
        <v>1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5</v>
      </c>
      <c r="U81" s="4">
        <v>1</v>
      </c>
      <c r="V81" s="62">
        <f t="shared" si="3"/>
        <v>6</v>
      </c>
    </row>
    <row r="82" spans="1:22" x14ac:dyDescent="0.2">
      <c r="A82" s="11">
        <v>40376</v>
      </c>
      <c r="B82">
        <v>8.66</v>
      </c>
      <c r="C82">
        <v>0.33</v>
      </c>
      <c r="D82">
        <v>0</v>
      </c>
      <c r="E82">
        <v>0.33</v>
      </c>
      <c r="F82">
        <v>0</v>
      </c>
      <c r="G82">
        <v>0</v>
      </c>
      <c r="H82">
        <v>0</v>
      </c>
      <c r="I82">
        <v>0.66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62">
        <f t="shared" si="2"/>
        <v>9.98</v>
      </c>
      <c r="U82" s="4">
        <v>2.33</v>
      </c>
      <c r="V82" s="62">
        <f t="shared" si="3"/>
        <v>12.31</v>
      </c>
    </row>
    <row r="83" spans="1:22" x14ac:dyDescent="0.2">
      <c r="A83" s="11">
        <v>40377</v>
      </c>
      <c r="B83">
        <v>8.66</v>
      </c>
      <c r="C83">
        <v>0.33</v>
      </c>
      <c r="D83">
        <v>0</v>
      </c>
      <c r="E83">
        <v>0.33</v>
      </c>
      <c r="F83">
        <v>0</v>
      </c>
      <c r="G83">
        <v>0</v>
      </c>
      <c r="H83">
        <v>0</v>
      </c>
      <c r="I83">
        <v>0.66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62">
        <f t="shared" si="2"/>
        <v>9.98</v>
      </c>
      <c r="U83" s="4">
        <v>2.33</v>
      </c>
      <c r="V83" s="62">
        <f t="shared" si="3"/>
        <v>12.31</v>
      </c>
    </row>
    <row r="84" spans="1:22" x14ac:dyDescent="0.2">
      <c r="A84" s="11">
        <v>40378</v>
      </c>
      <c r="B84">
        <v>8.66</v>
      </c>
      <c r="C84">
        <v>0.33</v>
      </c>
      <c r="D84">
        <v>0</v>
      </c>
      <c r="E84">
        <v>0.33</v>
      </c>
      <c r="F84">
        <v>0</v>
      </c>
      <c r="G84">
        <v>0</v>
      </c>
      <c r="H84">
        <v>0</v>
      </c>
      <c r="I84">
        <v>0.66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62">
        <f>SUM(B84:S84)</f>
        <v>9.98</v>
      </c>
      <c r="U84" s="4">
        <v>2.33</v>
      </c>
      <c r="V84" s="62">
        <f>SUM(T84:U84)</f>
        <v>12.31</v>
      </c>
    </row>
    <row r="85" spans="1:22" x14ac:dyDescent="0.2">
      <c r="A85" s="11">
        <v>40379</v>
      </c>
      <c r="B85">
        <v>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8</v>
      </c>
      <c r="J85">
        <v>0</v>
      </c>
      <c r="K85">
        <v>0</v>
      </c>
      <c r="L85">
        <v>0</v>
      </c>
      <c r="M85">
        <v>1</v>
      </c>
      <c r="N85">
        <v>0</v>
      </c>
      <c r="O85">
        <v>2</v>
      </c>
      <c r="P85">
        <v>0</v>
      </c>
      <c r="Q85">
        <v>0</v>
      </c>
      <c r="R85">
        <v>0</v>
      </c>
      <c r="S85">
        <v>0</v>
      </c>
      <c r="T85" s="62">
        <f>SUM(B85:S85)</f>
        <v>22</v>
      </c>
      <c r="U85" s="4">
        <v>2</v>
      </c>
      <c r="V85" s="62">
        <f>SUM(T85:U85)</f>
        <v>24</v>
      </c>
    </row>
    <row r="86" spans="1:22" x14ac:dyDescent="0.2">
      <c r="A86" s="11">
        <v>40380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2"/>
        <v>1</v>
      </c>
      <c r="U86" s="4">
        <v>0</v>
      </c>
      <c r="V86" s="62">
        <f t="shared" si="3"/>
        <v>1</v>
      </c>
    </row>
    <row r="87" spans="1:22" x14ac:dyDescent="0.2">
      <c r="A87" s="11">
        <v>40381</v>
      </c>
      <c r="B87">
        <v>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40</v>
      </c>
      <c r="U87" s="4">
        <v>8</v>
      </c>
      <c r="V87" s="62">
        <f t="shared" si="3"/>
        <v>48</v>
      </c>
    </row>
    <row r="88" spans="1:22" x14ac:dyDescent="0.2">
      <c r="A88" s="11">
        <v>40382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2"/>
        <v>1</v>
      </c>
      <c r="U88" s="4">
        <v>0</v>
      </c>
      <c r="V88" s="62">
        <f t="shared" si="3"/>
        <v>1</v>
      </c>
    </row>
    <row r="89" spans="1:22" x14ac:dyDescent="0.2">
      <c r="A89" s="11">
        <v>40383</v>
      </c>
      <c r="B89">
        <v>1</v>
      </c>
      <c r="C89">
        <v>0</v>
      </c>
      <c r="D89">
        <v>0</v>
      </c>
      <c r="E89">
        <v>0.33</v>
      </c>
      <c r="F89">
        <v>0</v>
      </c>
      <c r="G89">
        <v>0</v>
      </c>
      <c r="H89">
        <v>0</v>
      </c>
      <c r="I89">
        <v>0.66</v>
      </c>
      <c r="J89">
        <v>0</v>
      </c>
      <c r="K89">
        <v>0</v>
      </c>
      <c r="L89">
        <v>0.66</v>
      </c>
      <c r="M89">
        <v>0</v>
      </c>
      <c r="N89">
        <v>0</v>
      </c>
      <c r="O89">
        <v>0.66</v>
      </c>
      <c r="P89">
        <v>0</v>
      </c>
      <c r="Q89">
        <v>0</v>
      </c>
      <c r="R89">
        <v>0</v>
      </c>
      <c r="S89">
        <v>0</v>
      </c>
      <c r="T89" s="62">
        <f t="shared" si="2"/>
        <v>3.3100000000000005</v>
      </c>
      <c r="U89" s="4">
        <v>1</v>
      </c>
      <c r="V89" s="62">
        <f t="shared" si="3"/>
        <v>4.3100000000000005</v>
      </c>
    </row>
    <row r="90" spans="1:22" x14ac:dyDescent="0.2">
      <c r="A90" s="11">
        <v>40384</v>
      </c>
      <c r="B90">
        <v>1</v>
      </c>
      <c r="C90">
        <v>0</v>
      </c>
      <c r="D90">
        <v>0</v>
      </c>
      <c r="E90">
        <v>0.33</v>
      </c>
      <c r="F90">
        <v>0</v>
      </c>
      <c r="G90">
        <v>0</v>
      </c>
      <c r="H90">
        <v>0</v>
      </c>
      <c r="I90">
        <v>0.66</v>
      </c>
      <c r="J90">
        <v>0</v>
      </c>
      <c r="K90">
        <v>0</v>
      </c>
      <c r="L90">
        <v>0.66</v>
      </c>
      <c r="M90">
        <v>0</v>
      </c>
      <c r="N90">
        <v>0</v>
      </c>
      <c r="O90">
        <v>0.66</v>
      </c>
      <c r="P90">
        <v>0</v>
      </c>
      <c r="Q90">
        <v>0</v>
      </c>
      <c r="R90">
        <v>0</v>
      </c>
      <c r="S90">
        <v>0</v>
      </c>
      <c r="T90" s="62">
        <f t="shared" si="2"/>
        <v>3.3100000000000005</v>
      </c>
      <c r="U90" s="4">
        <v>1</v>
      </c>
      <c r="V90" s="62">
        <f t="shared" si="3"/>
        <v>4.3100000000000005</v>
      </c>
    </row>
    <row r="91" spans="1:22" x14ac:dyDescent="0.2">
      <c r="A91" s="11">
        <v>40385</v>
      </c>
      <c r="B91">
        <v>1</v>
      </c>
      <c r="C91">
        <v>0</v>
      </c>
      <c r="D91">
        <v>0</v>
      </c>
      <c r="E91">
        <v>0.33</v>
      </c>
      <c r="F91">
        <v>0</v>
      </c>
      <c r="G91">
        <v>0</v>
      </c>
      <c r="H91">
        <v>0</v>
      </c>
      <c r="I91">
        <v>0.66</v>
      </c>
      <c r="J91">
        <v>0</v>
      </c>
      <c r="K91">
        <v>0</v>
      </c>
      <c r="L91">
        <v>0.66</v>
      </c>
      <c r="M91">
        <v>0</v>
      </c>
      <c r="N91">
        <v>0</v>
      </c>
      <c r="O91">
        <v>0.66</v>
      </c>
      <c r="P91">
        <v>0</v>
      </c>
      <c r="Q91">
        <v>0</v>
      </c>
      <c r="R91">
        <v>0</v>
      </c>
      <c r="S91">
        <v>0</v>
      </c>
      <c r="T91" s="62">
        <f>SUM(B91:S91)</f>
        <v>3.3100000000000005</v>
      </c>
      <c r="U91" s="4">
        <v>1</v>
      </c>
      <c r="V91" s="62">
        <f>SUM(T91:U91)</f>
        <v>4.3100000000000005</v>
      </c>
    </row>
    <row r="92" spans="1:22" x14ac:dyDescent="0.2">
      <c r="A92" s="11">
        <v>40386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>SUM(B92:S92)</f>
        <v>6</v>
      </c>
      <c r="U92" s="4">
        <v>2</v>
      </c>
      <c r="V92" s="62">
        <f>SUM(T92:U92)</f>
        <v>8</v>
      </c>
    </row>
    <row r="93" spans="1:22" x14ac:dyDescent="0.2">
      <c r="A93" s="11">
        <v>40387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 s="1">
        <v>0</v>
      </c>
      <c r="I93" s="4">
        <v>5</v>
      </c>
      <c r="J93" s="4">
        <v>0</v>
      </c>
      <c r="K93" s="4">
        <v>0</v>
      </c>
      <c r="L93" s="4">
        <v>0</v>
      </c>
      <c r="M93" s="4">
        <v>0</v>
      </c>
      <c r="N93" s="1">
        <v>0</v>
      </c>
      <c r="O93" s="4">
        <v>0</v>
      </c>
      <c r="P93" s="4">
        <v>0</v>
      </c>
      <c r="Q93" s="1">
        <v>0</v>
      </c>
      <c r="R93" s="4">
        <v>0</v>
      </c>
      <c r="S93" s="1">
        <v>0</v>
      </c>
      <c r="T93" s="62">
        <f t="shared" si="2"/>
        <v>8</v>
      </c>
      <c r="U93" s="4">
        <v>3</v>
      </c>
      <c r="V93" s="62">
        <f t="shared" si="3"/>
        <v>11</v>
      </c>
    </row>
    <row r="94" spans="1:22" x14ac:dyDescent="0.2">
      <c r="A94" s="11">
        <v>40388</v>
      </c>
      <c r="B94">
        <v>6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9</v>
      </c>
      <c r="U94" s="4">
        <v>3</v>
      </c>
      <c r="V94" s="62">
        <f t="shared" si="3"/>
        <v>12</v>
      </c>
    </row>
    <row r="95" spans="1:22" x14ac:dyDescent="0.2">
      <c r="A95" s="11">
        <v>40389</v>
      </c>
      <c r="B95">
        <v>18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16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62">
        <f t="shared" si="2"/>
        <v>36</v>
      </c>
      <c r="U95" s="4">
        <v>2</v>
      </c>
      <c r="V95" s="62">
        <f t="shared" si="3"/>
        <v>38</v>
      </c>
    </row>
    <row r="96" spans="1:22" x14ac:dyDescent="0.2">
      <c r="A96" s="11">
        <v>40390</v>
      </c>
      <c r="B96">
        <v>1.66</v>
      </c>
      <c r="C96">
        <v>0.33</v>
      </c>
      <c r="D96">
        <v>0</v>
      </c>
      <c r="E96">
        <v>0</v>
      </c>
      <c r="F96">
        <v>0</v>
      </c>
      <c r="G96">
        <v>0</v>
      </c>
      <c r="H96">
        <v>0</v>
      </c>
      <c r="I96">
        <v>1.66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3.65</v>
      </c>
      <c r="U96" s="4">
        <v>0</v>
      </c>
      <c r="V96" s="62">
        <f t="shared" si="3"/>
        <v>3.65</v>
      </c>
    </row>
    <row r="97" spans="1:22" x14ac:dyDescent="0.2">
      <c r="A97" s="11">
        <v>40391</v>
      </c>
      <c r="B97">
        <v>1.66</v>
      </c>
      <c r="C97">
        <v>0.33</v>
      </c>
      <c r="D97">
        <v>0</v>
      </c>
      <c r="E97">
        <v>0</v>
      </c>
      <c r="F97">
        <v>0</v>
      </c>
      <c r="G97">
        <v>0</v>
      </c>
      <c r="H97">
        <v>0</v>
      </c>
      <c r="I97">
        <v>1.66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3.65</v>
      </c>
      <c r="U97" s="4">
        <v>0</v>
      </c>
      <c r="V97" s="62">
        <f t="shared" si="3"/>
        <v>3.65</v>
      </c>
    </row>
    <row r="98" spans="1:22" x14ac:dyDescent="0.2">
      <c r="A98" s="11">
        <v>40392</v>
      </c>
      <c r="B98">
        <v>1.66</v>
      </c>
      <c r="C98">
        <v>0.33</v>
      </c>
      <c r="D98">
        <v>0</v>
      </c>
      <c r="E98">
        <v>0</v>
      </c>
      <c r="F98">
        <v>0</v>
      </c>
      <c r="G98">
        <v>0</v>
      </c>
      <c r="H98">
        <v>0</v>
      </c>
      <c r="I98">
        <v>1.66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3.65</v>
      </c>
      <c r="U98" s="4">
        <v>0</v>
      </c>
      <c r="V98" s="62">
        <f t="shared" si="3"/>
        <v>3.65</v>
      </c>
    </row>
    <row r="99" spans="1:22" x14ac:dyDescent="0.2">
      <c r="A99" s="11">
        <v>40393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1</v>
      </c>
      <c r="J99" s="4">
        <v>0</v>
      </c>
      <c r="K99" s="4">
        <v>0</v>
      </c>
      <c r="L99" s="4">
        <v>0</v>
      </c>
      <c r="M99" s="4">
        <v>0</v>
      </c>
      <c r="N99" s="1">
        <v>0</v>
      </c>
      <c r="O99" s="4">
        <v>0</v>
      </c>
      <c r="P99" s="4">
        <v>0</v>
      </c>
      <c r="Q99" s="1">
        <v>0</v>
      </c>
      <c r="R99" s="4">
        <v>0</v>
      </c>
      <c r="S99" s="1">
        <v>0</v>
      </c>
      <c r="T99" s="62">
        <f t="shared" si="2"/>
        <v>5</v>
      </c>
      <c r="U99" s="4">
        <v>1</v>
      </c>
      <c r="V99" s="62">
        <f t="shared" si="3"/>
        <v>6</v>
      </c>
    </row>
    <row r="100" spans="1:22" x14ac:dyDescent="0.2">
      <c r="A100" s="11">
        <v>40394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>SUM(B100:S100)</f>
        <v>3</v>
      </c>
      <c r="U100" s="4">
        <v>2</v>
      </c>
      <c r="V100" s="62">
        <f t="shared" si="3"/>
        <v>5</v>
      </c>
    </row>
    <row r="101" spans="1:22" x14ac:dyDescent="0.2">
      <c r="A101" s="11">
        <v>40395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4">
        <v>0</v>
      </c>
      <c r="I101" s="4">
        <v>2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62">
        <f t="shared" ref="T101:T108" si="4">SUM(B101:S101)</f>
        <v>2</v>
      </c>
      <c r="U101" s="4">
        <v>0</v>
      </c>
      <c r="V101" s="62">
        <f t="shared" ref="V101:V108" si="5">SUM(T101:U101)</f>
        <v>2</v>
      </c>
    </row>
    <row r="102" spans="1:22" x14ac:dyDescent="0.2">
      <c r="A102" s="11">
        <v>40396</v>
      </c>
      <c r="B102">
        <v>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62">
        <f t="shared" si="4"/>
        <v>5</v>
      </c>
      <c r="U102" s="4">
        <v>0</v>
      </c>
      <c r="V102" s="62">
        <f t="shared" si="5"/>
        <v>5</v>
      </c>
    </row>
    <row r="103" spans="1:22" x14ac:dyDescent="0.2">
      <c r="A103" s="11">
        <v>40397</v>
      </c>
      <c r="B103">
        <v>8.33</v>
      </c>
      <c r="C103">
        <v>2</v>
      </c>
      <c r="D103">
        <v>0</v>
      </c>
      <c r="E103">
        <v>0.66</v>
      </c>
      <c r="F103">
        <v>0</v>
      </c>
      <c r="G103">
        <v>0</v>
      </c>
      <c r="H103">
        <v>0</v>
      </c>
      <c r="I103">
        <v>1.33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4"/>
        <v>12.32</v>
      </c>
      <c r="U103" s="4">
        <v>7</v>
      </c>
      <c r="V103" s="62">
        <f t="shared" si="5"/>
        <v>19.32</v>
      </c>
    </row>
    <row r="104" spans="1:22" x14ac:dyDescent="0.2">
      <c r="A104" s="11">
        <v>40398</v>
      </c>
      <c r="B104">
        <v>8.33</v>
      </c>
      <c r="C104">
        <v>2</v>
      </c>
      <c r="D104">
        <v>0</v>
      </c>
      <c r="E104">
        <v>0.66</v>
      </c>
      <c r="F104">
        <v>0</v>
      </c>
      <c r="G104">
        <v>0</v>
      </c>
      <c r="H104">
        <v>0</v>
      </c>
      <c r="I104">
        <v>1.33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4"/>
        <v>12.32</v>
      </c>
      <c r="U104" s="4">
        <v>7</v>
      </c>
      <c r="V104" s="62">
        <f t="shared" si="5"/>
        <v>19.32</v>
      </c>
    </row>
    <row r="105" spans="1:22" x14ac:dyDescent="0.2">
      <c r="A105" s="11">
        <v>40399</v>
      </c>
      <c r="B105">
        <v>8.33</v>
      </c>
      <c r="C105">
        <v>2</v>
      </c>
      <c r="D105">
        <v>0</v>
      </c>
      <c r="E105">
        <v>0.66</v>
      </c>
      <c r="F105">
        <v>0</v>
      </c>
      <c r="G105">
        <v>0</v>
      </c>
      <c r="H105">
        <v>0</v>
      </c>
      <c r="I105">
        <v>1.33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4"/>
        <v>12.32</v>
      </c>
      <c r="U105" s="4">
        <v>7</v>
      </c>
      <c r="V105" s="62">
        <f t="shared" si="5"/>
        <v>19.32</v>
      </c>
    </row>
    <row r="106" spans="1:22" x14ac:dyDescent="0.2">
      <c r="A106" s="11">
        <v>40400</v>
      </c>
      <c r="B106">
        <v>28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4"/>
        <v>31</v>
      </c>
      <c r="U106" s="4">
        <v>22</v>
      </c>
      <c r="V106" s="62">
        <f t="shared" si="5"/>
        <v>53</v>
      </c>
    </row>
    <row r="107" spans="1:22" x14ac:dyDescent="0.2">
      <c r="A107" s="11">
        <v>40401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s="62">
        <f t="shared" si="4"/>
        <v>0</v>
      </c>
      <c r="U107" s="4"/>
      <c r="V107" s="62">
        <f t="shared" si="5"/>
        <v>0</v>
      </c>
    </row>
    <row r="108" spans="1:22" x14ac:dyDescent="0.2">
      <c r="A108" s="11">
        <v>40402</v>
      </c>
      <c r="B108">
        <v>16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4"/>
        <v>16</v>
      </c>
      <c r="U108" s="4">
        <v>2</v>
      </c>
      <c r="V108" s="62">
        <f t="shared" si="5"/>
        <v>18</v>
      </c>
    </row>
    <row r="109" spans="1:22" x14ac:dyDescent="0.2">
      <c r="A109" s="11">
        <v>40403</v>
      </c>
      <c r="B109" t="s">
        <v>32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</row>
    <row r="110" spans="1:22" x14ac:dyDescent="0.2">
      <c r="A110" s="11">
        <v>40404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0.75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1.25</v>
      </c>
      <c r="P110">
        <v>0</v>
      </c>
      <c r="Q110">
        <v>0</v>
      </c>
      <c r="R110">
        <v>0</v>
      </c>
      <c r="S110">
        <v>0</v>
      </c>
      <c r="T110" s="62">
        <f t="shared" si="2"/>
        <v>2</v>
      </c>
      <c r="U110" s="4">
        <v>0.75</v>
      </c>
      <c r="V110" s="62">
        <f t="shared" si="3"/>
        <v>2.75</v>
      </c>
    </row>
    <row r="111" spans="1:22" x14ac:dyDescent="0.2">
      <c r="A111" s="11">
        <v>40405</v>
      </c>
      <c r="B111"/>
      <c r="H111" s="1"/>
      <c r="I111" s="4"/>
      <c r="J111" s="4"/>
      <c r="K111" s="4"/>
      <c r="L111" s="4"/>
      <c r="M111" s="4"/>
      <c r="N111" s="1"/>
      <c r="O111" s="4"/>
      <c r="P111" s="4"/>
      <c r="Q111" s="1"/>
      <c r="R111" s="4"/>
      <c r="S111" s="1"/>
      <c r="T111" s="62">
        <f t="shared" si="2"/>
        <v>0</v>
      </c>
      <c r="U111" s="4"/>
      <c r="V111" s="62">
        <f t="shared" si="3"/>
        <v>0</v>
      </c>
    </row>
    <row r="112" spans="1:22" x14ac:dyDescent="0.2">
      <c r="A112" s="11">
        <v>40406</v>
      </c>
      <c r="B112"/>
      <c r="H112" s="1"/>
      <c r="I112" s="4"/>
      <c r="J112" s="4"/>
      <c r="K112" s="4"/>
      <c r="L112" s="4"/>
      <c r="M112" s="4"/>
      <c r="N112" s="1"/>
      <c r="O112" s="4"/>
      <c r="P112" s="4"/>
      <c r="Q112" s="1"/>
      <c r="R112" s="4"/>
      <c r="S112" s="1"/>
      <c r="T112" s="62">
        <f t="shared" si="2"/>
        <v>0</v>
      </c>
      <c r="U112" s="4"/>
      <c r="V112" s="62">
        <f t="shared" si="3"/>
        <v>0</v>
      </c>
    </row>
    <row r="113" spans="1:23" x14ac:dyDescent="0.2">
      <c r="A113" s="11">
        <v>40407</v>
      </c>
      <c r="B113"/>
      <c r="H113" s="1"/>
      <c r="I113" s="4"/>
      <c r="J113" s="4"/>
      <c r="K113" s="4"/>
      <c r="L113" s="4"/>
      <c r="M113" s="4"/>
      <c r="N113" s="1"/>
      <c r="O113" s="4"/>
      <c r="P113" s="4"/>
      <c r="Q113" s="1"/>
      <c r="R113" s="4"/>
      <c r="S113" s="1"/>
      <c r="T113" s="62">
        <f t="shared" si="2"/>
        <v>0</v>
      </c>
      <c r="U113" s="4"/>
      <c r="V113" s="62">
        <f t="shared" si="3"/>
        <v>0</v>
      </c>
    </row>
    <row r="114" spans="1:23" x14ac:dyDescent="0.2">
      <c r="A114" s="11">
        <v>40408</v>
      </c>
      <c r="B114">
        <v>3</v>
      </c>
      <c r="C114">
        <v>0</v>
      </c>
      <c r="D114">
        <v>0</v>
      </c>
      <c r="E114">
        <v>0</v>
      </c>
      <c r="F114">
        <v>0</v>
      </c>
      <c r="G114">
        <v>0</v>
      </c>
      <c r="H114" s="1">
        <v>0</v>
      </c>
      <c r="I114" s="4">
        <v>3</v>
      </c>
      <c r="J114" s="4">
        <v>0</v>
      </c>
      <c r="K114" s="4">
        <v>0</v>
      </c>
      <c r="L114" s="4">
        <v>0</v>
      </c>
      <c r="M114" s="4">
        <v>0</v>
      </c>
      <c r="N114" s="1">
        <v>0</v>
      </c>
      <c r="O114" s="4">
        <v>1</v>
      </c>
      <c r="P114" s="4">
        <v>0</v>
      </c>
      <c r="Q114" s="1">
        <v>0</v>
      </c>
      <c r="R114" s="4">
        <v>0</v>
      </c>
      <c r="S114" s="1">
        <v>0</v>
      </c>
      <c r="T114" s="62">
        <f t="shared" si="2"/>
        <v>7</v>
      </c>
      <c r="U114" s="4">
        <v>1</v>
      </c>
      <c r="V114" s="62">
        <f t="shared" si="3"/>
        <v>8</v>
      </c>
    </row>
    <row r="115" spans="1:23" x14ac:dyDescent="0.2">
      <c r="A115" s="11">
        <v>40409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0</v>
      </c>
      <c r="Q115">
        <v>0</v>
      </c>
      <c r="R115">
        <v>0</v>
      </c>
      <c r="S115">
        <v>0</v>
      </c>
      <c r="T115" s="62">
        <f t="shared" si="2"/>
        <v>7</v>
      </c>
      <c r="U115" s="4">
        <v>1</v>
      </c>
      <c r="V115" s="62">
        <f t="shared" si="3"/>
        <v>8</v>
      </c>
    </row>
    <row r="116" spans="1:23" x14ac:dyDescent="0.2">
      <c r="A116" s="11">
        <v>40410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62">
        <f t="shared" si="2"/>
        <v>6</v>
      </c>
      <c r="U116" s="4">
        <v>0</v>
      </c>
      <c r="V116" s="62">
        <f t="shared" si="3"/>
        <v>6</v>
      </c>
    </row>
    <row r="117" spans="1:23" x14ac:dyDescent="0.2">
      <c r="A117" s="11">
        <v>40411</v>
      </c>
      <c r="B117">
        <v>3.33</v>
      </c>
      <c r="C117">
        <v>0</v>
      </c>
      <c r="D117">
        <v>0</v>
      </c>
      <c r="E117">
        <v>1</v>
      </c>
      <c r="F117">
        <v>0</v>
      </c>
      <c r="G117">
        <v>0</v>
      </c>
      <c r="H117" s="1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0.33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2"/>
        <v>5.66</v>
      </c>
      <c r="U117" s="4">
        <v>3.67</v>
      </c>
      <c r="V117" s="62">
        <f t="shared" si="3"/>
        <v>9.33</v>
      </c>
    </row>
    <row r="118" spans="1:23" x14ac:dyDescent="0.2">
      <c r="A118" s="11">
        <v>40412</v>
      </c>
      <c r="B118">
        <v>3.33</v>
      </c>
      <c r="C118">
        <v>0</v>
      </c>
      <c r="D118">
        <v>0</v>
      </c>
      <c r="E118">
        <v>1</v>
      </c>
      <c r="F118">
        <v>0</v>
      </c>
      <c r="G118">
        <v>0</v>
      </c>
      <c r="H118" s="1">
        <v>0</v>
      </c>
      <c r="I118" s="4">
        <v>1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0.33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5.66</v>
      </c>
      <c r="U118" s="4">
        <v>3.67</v>
      </c>
      <c r="V118" s="62">
        <f t="shared" si="3"/>
        <v>9.33</v>
      </c>
    </row>
    <row r="119" spans="1:23" x14ac:dyDescent="0.2">
      <c r="A119" s="11">
        <v>40413</v>
      </c>
      <c r="B119">
        <v>3.33</v>
      </c>
      <c r="C119">
        <v>0</v>
      </c>
      <c r="D119">
        <v>0</v>
      </c>
      <c r="E119">
        <v>1</v>
      </c>
      <c r="F119">
        <v>0</v>
      </c>
      <c r="G119">
        <v>0</v>
      </c>
      <c r="H119" s="1">
        <v>0</v>
      </c>
      <c r="I119" s="4">
        <v>1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0.33</v>
      </c>
      <c r="P119" s="4">
        <v>0</v>
      </c>
      <c r="Q119" s="1">
        <v>0</v>
      </c>
      <c r="R119" s="4">
        <v>0</v>
      </c>
      <c r="S119" s="1">
        <v>0</v>
      </c>
      <c r="T119" s="62">
        <f>SUM(B119:S119)</f>
        <v>5.66</v>
      </c>
      <c r="U119" s="4">
        <v>3.67</v>
      </c>
      <c r="V119" s="62">
        <f>SUM(T119:U119)</f>
        <v>9.33</v>
      </c>
    </row>
    <row r="120" spans="1:23" x14ac:dyDescent="0.2">
      <c r="A120" s="11">
        <v>40414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</v>
      </c>
      <c r="P120">
        <v>0</v>
      </c>
      <c r="Q120">
        <v>0</v>
      </c>
      <c r="R120">
        <v>0</v>
      </c>
      <c r="S120">
        <v>0</v>
      </c>
      <c r="T120" s="62">
        <f>SUM(B120:S120)</f>
        <v>10</v>
      </c>
      <c r="U120" s="4">
        <v>8</v>
      </c>
      <c r="V120" s="62">
        <f>SUM(T120:U120)</f>
        <v>18</v>
      </c>
    </row>
    <row r="121" spans="1:23" x14ac:dyDescent="0.2">
      <c r="A121" s="11">
        <v>40415</v>
      </c>
      <c r="B121">
        <v>6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0</v>
      </c>
      <c r="T121" s="62">
        <f t="shared" si="2"/>
        <v>13</v>
      </c>
      <c r="U121" s="4">
        <v>10</v>
      </c>
      <c r="V121" s="62">
        <f t="shared" si="3"/>
        <v>23</v>
      </c>
    </row>
    <row r="122" spans="1:23" x14ac:dyDescent="0.2">
      <c r="A122" s="11">
        <v>40416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62">
        <f t="shared" si="2"/>
        <v>3</v>
      </c>
      <c r="U122" s="4">
        <v>2</v>
      </c>
      <c r="V122" s="62">
        <f t="shared" si="3"/>
        <v>5</v>
      </c>
      <c r="W122" s="4" t="s">
        <v>27</v>
      </c>
    </row>
    <row r="123" spans="1:23" x14ac:dyDescent="0.2">
      <c r="A123" s="11">
        <v>40417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 s="1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0</v>
      </c>
      <c r="P123" s="4">
        <v>0</v>
      </c>
      <c r="Q123" s="1">
        <v>0</v>
      </c>
      <c r="R123" s="4">
        <v>0</v>
      </c>
      <c r="S123" s="1">
        <v>0</v>
      </c>
      <c r="T123" s="62">
        <f>SUM(B123:S123)</f>
        <v>2</v>
      </c>
      <c r="U123" s="4">
        <v>2</v>
      </c>
      <c r="V123" s="62">
        <f>SUM(T123:U123)</f>
        <v>4</v>
      </c>
    </row>
    <row r="124" spans="1:23" x14ac:dyDescent="0.2">
      <c r="A124" s="11">
        <v>40418</v>
      </c>
      <c r="B124">
        <v>10.6</v>
      </c>
      <c r="C124">
        <v>2</v>
      </c>
      <c r="D124">
        <v>0</v>
      </c>
      <c r="E124">
        <v>0.33</v>
      </c>
      <c r="F124">
        <v>0</v>
      </c>
      <c r="G124">
        <v>0</v>
      </c>
      <c r="H124">
        <v>0</v>
      </c>
      <c r="I124">
        <v>0.66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0.33</v>
      </c>
      <c r="P124">
        <v>0</v>
      </c>
      <c r="Q124">
        <v>0</v>
      </c>
      <c r="R124">
        <v>0</v>
      </c>
      <c r="S124">
        <v>0</v>
      </c>
      <c r="T124" s="62">
        <f t="shared" si="2"/>
        <v>13.92</v>
      </c>
      <c r="U124" s="4">
        <v>6.33</v>
      </c>
      <c r="V124" s="62">
        <f t="shared" si="3"/>
        <v>20.25</v>
      </c>
    </row>
    <row r="125" spans="1:23" x14ac:dyDescent="0.2">
      <c r="A125" s="11">
        <v>40419</v>
      </c>
      <c r="B125">
        <v>10.6</v>
      </c>
      <c r="C125">
        <v>2</v>
      </c>
      <c r="D125">
        <v>0</v>
      </c>
      <c r="E125">
        <v>0.33</v>
      </c>
      <c r="F125">
        <v>0</v>
      </c>
      <c r="G125">
        <v>0</v>
      </c>
      <c r="H125">
        <v>0</v>
      </c>
      <c r="I125">
        <v>0.66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0.33</v>
      </c>
      <c r="P125">
        <v>0</v>
      </c>
      <c r="Q125">
        <v>0</v>
      </c>
      <c r="R125">
        <v>0</v>
      </c>
      <c r="S125">
        <v>0</v>
      </c>
      <c r="T125" s="62">
        <f t="shared" ref="T125:T129" si="6">SUM(B125:S125)</f>
        <v>13.92</v>
      </c>
      <c r="U125" s="4">
        <v>6.33</v>
      </c>
      <c r="V125" s="62">
        <f t="shared" ref="V125:V129" si="7">SUM(T125:U125)</f>
        <v>20.25</v>
      </c>
    </row>
    <row r="126" spans="1:23" x14ac:dyDescent="0.2">
      <c r="A126" s="11">
        <v>40420</v>
      </c>
      <c r="B126">
        <v>10.6</v>
      </c>
      <c r="C126">
        <v>2</v>
      </c>
      <c r="D126">
        <v>0</v>
      </c>
      <c r="E126">
        <v>0.33</v>
      </c>
      <c r="F126">
        <v>0</v>
      </c>
      <c r="G126">
        <v>0</v>
      </c>
      <c r="H126">
        <v>0</v>
      </c>
      <c r="I126">
        <v>0.66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0.33</v>
      </c>
      <c r="P126">
        <v>0</v>
      </c>
      <c r="Q126">
        <v>0</v>
      </c>
      <c r="R126">
        <v>0</v>
      </c>
      <c r="S126">
        <v>0</v>
      </c>
      <c r="T126" s="62">
        <f t="shared" si="6"/>
        <v>13.92</v>
      </c>
      <c r="U126" s="4">
        <v>6.33</v>
      </c>
      <c r="V126" s="62">
        <f t="shared" si="7"/>
        <v>20.25</v>
      </c>
    </row>
    <row r="127" spans="1:23" x14ac:dyDescent="0.2">
      <c r="A127" s="11">
        <v>40421</v>
      </c>
      <c r="B127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 t="shared" si="6"/>
        <v>6</v>
      </c>
      <c r="U127" s="4">
        <v>3</v>
      </c>
      <c r="V127" s="62">
        <f t="shared" si="7"/>
        <v>9</v>
      </c>
    </row>
    <row r="128" spans="1:23" x14ac:dyDescent="0.2">
      <c r="A128" s="11">
        <v>40422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62">
        <f t="shared" si="6"/>
        <v>6</v>
      </c>
      <c r="U128" s="4">
        <v>0</v>
      </c>
      <c r="V128" s="62">
        <f t="shared" si="7"/>
        <v>6</v>
      </c>
    </row>
    <row r="129" spans="1:22" x14ac:dyDescent="0.2">
      <c r="A129" s="11">
        <v>40423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6"/>
        <v>0</v>
      </c>
      <c r="U129" s="4">
        <v>0</v>
      </c>
      <c r="V129" s="62">
        <f t="shared" si="7"/>
        <v>0</v>
      </c>
    </row>
    <row r="130" spans="1:22" x14ac:dyDescent="0.2">
      <c r="A130" s="11">
        <v>40424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1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1">
        <v>0</v>
      </c>
      <c r="O130" s="4">
        <v>0</v>
      </c>
      <c r="P130" s="4">
        <v>0</v>
      </c>
      <c r="Q130" s="1">
        <v>0</v>
      </c>
      <c r="R130" s="4">
        <v>0</v>
      </c>
      <c r="S130" s="1">
        <v>0</v>
      </c>
      <c r="T130" s="62">
        <v>0</v>
      </c>
      <c r="U130" s="4">
        <v>0</v>
      </c>
      <c r="V130" s="62">
        <f t="shared" si="3"/>
        <v>0</v>
      </c>
    </row>
    <row r="131" spans="1:22" x14ac:dyDescent="0.2">
      <c r="A131" s="11">
        <v>40425</v>
      </c>
      <c r="B131">
        <v>0.5</v>
      </c>
      <c r="C131">
        <v>0.5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0.25</v>
      </c>
      <c r="P131">
        <v>0</v>
      </c>
      <c r="Q131">
        <v>0</v>
      </c>
      <c r="R131">
        <v>0</v>
      </c>
      <c r="S131">
        <v>0</v>
      </c>
      <c r="T131" s="62">
        <f t="shared" si="2"/>
        <v>1.25</v>
      </c>
      <c r="U131" s="4">
        <v>0</v>
      </c>
      <c r="V131" s="62">
        <f t="shared" si="3"/>
        <v>1.25</v>
      </c>
    </row>
    <row r="132" spans="1:22" x14ac:dyDescent="0.2">
      <c r="A132" s="11">
        <v>40426</v>
      </c>
      <c r="B132">
        <v>0.5</v>
      </c>
      <c r="C132">
        <v>0.5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0.25</v>
      </c>
      <c r="P132">
        <v>0</v>
      </c>
      <c r="Q132">
        <v>0</v>
      </c>
      <c r="R132">
        <v>0</v>
      </c>
      <c r="S132">
        <v>0</v>
      </c>
      <c r="T132" s="62">
        <f t="shared" si="2"/>
        <v>1.25</v>
      </c>
      <c r="U132" s="4">
        <v>0</v>
      </c>
      <c r="V132" s="62">
        <f t="shared" si="3"/>
        <v>1.25</v>
      </c>
    </row>
    <row r="133" spans="1:22" x14ac:dyDescent="0.2">
      <c r="A133" s="11">
        <v>40427</v>
      </c>
      <c r="B133">
        <v>0.5</v>
      </c>
      <c r="C133">
        <v>0.5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0.25</v>
      </c>
      <c r="P133">
        <v>0</v>
      </c>
      <c r="Q133">
        <v>0</v>
      </c>
      <c r="R133">
        <v>0</v>
      </c>
      <c r="S133">
        <v>0</v>
      </c>
      <c r="T133" s="62">
        <f t="shared" ref="T133:T139" si="8">SUM(B133:S133)</f>
        <v>1.25</v>
      </c>
      <c r="U133" s="4">
        <v>0</v>
      </c>
      <c r="V133" s="62">
        <f t="shared" ref="V133:V139" si="9">SUM(T133:U133)</f>
        <v>1.25</v>
      </c>
    </row>
    <row r="134" spans="1:22" x14ac:dyDescent="0.2">
      <c r="A134" s="11">
        <v>40428</v>
      </c>
      <c r="B134">
        <v>0.5</v>
      </c>
      <c r="C134">
        <v>0.5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0.25</v>
      </c>
      <c r="P134">
        <v>0</v>
      </c>
      <c r="Q134">
        <v>0</v>
      </c>
      <c r="R134">
        <v>0</v>
      </c>
      <c r="S134">
        <v>0</v>
      </c>
      <c r="T134" s="62">
        <f t="shared" si="8"/>
        <v>1.25</v>
      </c>
      <c r="U134" s="4">
        <v>0</v>
      </c>
      <c r="V134" s="62">
        <f t="shared" si="9"/>
        <v>1.25</v>
      </c>
    </row>
    <row r="135" spans="1:22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8"/>
        <v>0</v>
      </c>
      <c r="U135" s="4">
        <v>0</v>
      </c>
      <c r="V135" s="62">
        <f t="shared" si="9"/>
        <v>0</v>
      </c>
    </row>
    <row r="136" spans="1:22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8"/>
        <v>0</v>
      </c>
      <c r="U136" s="4">
        <v>0</v>
      </c>
      <c r="V136" s="62">
        <f t="shared" si="9"/>
        <v>0</v>
      </c>
    </row>
    <row r="137" spans="1:22" x14ac:dyDescent="0.2">
      <c r="A137" s="11">
        <v>40431</v>
      </c>
      <c r="B137">
        <v>0.66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0.33</v>
      </c>
      <c r="P137">
        <v>0</v>
      </c>
      <c r="Q137">
        <v>0</v>
      </c>
      <c r="R137">
        <v>0</v>
      </c>
      <c r="S137">
        <v>0</v>
      </c>
      <c r="T137" s="62">
        <f t="shared" si="8"/>
        <v>0.99</v>
      </c>
      <c r="U137">
        <v>0.66</v>
      </c>
      <c r="V137" s="62">
        <f t="shared" si="9"/>
        <v>1.65</v>
      </c>
    </row>
    <row r="138" spans="1:22" x14ac:dyDescent="0.2">
      <c r="A138" s="11">
        <v>40432</v>
      </c>
      <c r="B138">
        <v>0.66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0.33</v>
      </c>
      <c r="P138">
        <v>0</v>
      </c>
      <c r="Q138">
        <v>0</v>
      </c>
      <c r="R138">
        <v>0</v>
      </c>
      <c r="S138">
        <v>0</v>
      </c>
      <c r="T138" s="62">
        <f t="shared" si="8"/>
        <v>0.99</v>
      </c>
      <c r="U138">
        <v>0.66</v>
      </c>
      <c r="V138" s="62">
        <f t="shared" si="9"/>
        <v>1.65</v>
      </c>
    </row>
    <row r="139" spans="1:22" x14ac:dyDescent="0.2">
      <c r="A139" s="11">
        <v>40433</v>
      </c>
      <c r="B139">
        <v>0.66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0.33</v>
      </c>
      <c r="P139">
        <v>0</v>
      </c>
      <c r="Q139">
        <v>0</v>
      </c>
      <c r="R139">
        <v>0</v>
      </c>
      <c r="S139">
        <v>0</v>
      </c>
      <c r="T139" s="62">
        <f t="shared" si="8"/>
        <v>0.99</v>
      </c>
      <c r="U139">
        <v>0.66</v>
      </c>
      <c r="V139" s="62">
        <f t="shared" si="9"/>
        <v>1.65</v>
      </c>
    </row>
    <row r="140" spans="1:22" x14ac:dyDescent="0.2">
      <c r="A140" s="11">
        <v>40434</v>
      </c>
      <c r="B140">
        <v>0.66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0.33</v>
      </c>
      <c r="P140">
        <v>0</v>
      </c>
      <c r="Q140">
        <v>0</v>
      </c>
      <c r="R140">
        <v>0</v>
      </c>
      <c r="S140">
        <v>0</v>
      </c>
      <c r="T140" s="62">
        <f>SUM(B140:S140)</f>
        <v>0.99</v>
      </c>
      <c r="U140">
        <v>0.66</v>
      </c>
      <c r="V140" s="62">
        <f>SUM(T140:U140)</f>
        <v>1.65</v>
      </c>
    </row>
    <row r="141" spans="1:22" x14ac:dyDescent="0.2">
      <c r="A141" s="11">
        <v>40435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62">
        <f>SUM(B141:S141)</f>
        <v>0</v>
      </c>
      <c r="U141" s="4">
        <v>0</v>
      </c>
      <c r="V141" s="62">
        <f>SUM(T141:U141)</f>
        <v>0</v>
      </c>
    </row>
    <row r="142" spans="1:22" x14ac:dyDescent="0.2">
      <c r="A142" s="11">
        <v>40436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>SUM(B142:S142)</f>
        <v>1</v>
      </c>
      <c r="U142" s="4">
        <v>0</v>
      </c>
      <c r="V142" s="62">
        <f>SUM(T142:U142)</f>
        <v>1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>SUM(B143:S143)</f>
        <v>0</v>
      </c>
      <c r="U143" s="4">
        <v>0</v>
      </c>
      <c r="V143" s="62">
        <f t="shared" ref="V143:V152" si="10">SUM(T143:U143)</f>
        <v>0</v>
      </c>
    </row>
    <row r="144" spans="1:22" x14ac:dyDescent="0.2">
      <c r="A144" s="11">
        <v>40438</v>
      </c>
      <c r="B144"/>
      <c r="H144" s="4"/>
      <c r="I144" s="4"/>
      <c r="J144" s="4"/>
      <c r="K144" s="4"/>
      <c r="L144" s="4"/>
      <c r="M144" s="4"/>
      <c r="N144" s="12"/>
      <c r="O144" s="4"/>
      <c r="P144" s="4"/>
      <c r="Q144" s="4"/>
      <c r="R144" s="4"/>
      <c r="S144" s="4"/>
      <c r="T144" s="62">
        <f t="shared" ref="T144:T152" si="11">SUM(B144:S144)</f>
        <v>0</v>
      </c>
      <c r="U144" s="4"/>
      <c r="V144" s="62">
        <f t="shared" si="10"/>
        <v>0</v>
      </c>
    </row>
    <row r="145" spans="1:22" x14ac:dyDescent="0.2">
      <c r="A145" s="11">
        <v>40439</v>
      </c>
      <c r="B145"/>
      <c r="H145" s="4"/>
      <c r="I145" s="4"/>
      <c r="J145" s="4"/>
      <c r="K145" s="4"/>
      <c r="L145" s="4"/>
      <c r="M145" s="4"/>
      <c r="N145" s="12"/>
      <c r="O145" s="4"/>
      <c r="P145" s="4"/>
      <c r="Q145" s="4"/>
      <c r="R145" s="4"/>
      <c r="S145" s="4"/>
      <c r="T145" s="62">
        <f t="shared" si="11"/>
        <v>0</v>
      </c>
      <c r="U145" s="4"/>
      <c r="V145" s="62">
        <f t="shared" si="10"/>
        <v>0</v>
      </c>
    </row>
    <row r="146" spans="1:22" x14ac:dyDescent="0.2">
      <c r="A146" s="11">
        <v>40440</v>
      </c>
      <c r="B146"/>
      <c r="H146" s="4"/>
      <c r="I146" s="4"/>
      <c r="J146" s="4"/>
      <c r="K146" s="4"/>
      <c r="L146" s="4"/>
      <c r="M146" s="4"/>
      <c r="N146" s="12"/>
      <c r="O146" s="4"/>
      <c r="P146" s="4"/>
      <c r="Q146" s="4"/>
      <c r="R146" s="4"/>
      <c r="S146" s="4"/>
      <c r="T146" s="62">
        <f t="shared" si="11"/>
        <v>0</v>
      </c>
      <c r="U146" s="4"/>
      <c r="V146" s="62">
        <f t="shared" si="10"/>
        <v>0</v>
      </c>
    </row>
    <row r="147" spans="1:22" x14ac:dyDescent="0.2">
      <c r="A147" s="11">
        <v>40441</v>
      </c>
      <c r="B147"/>
      <c r="H147" s="4"/>
      <c r="I147" s="4"/>
      <c r="J147" s="4"/>
      <c r="K147" s="4"/>
      <c r="L147" s="4"/>
      <c r="M147" s="4"/>
      <c r="N147" s="12"/>
      <c r="O147" s="4"/>
      <c r="P147" s="4"/>
      <c r="Q147" s="4"/>
      <c r="R147" s="4"/>
      <c r="S147" s="4"/>
      <c r="T147" s="62">
        <f>SUM(B147:S147)</f>
        <v>0</v>
      </c>
      <c r="U147" s="4"/>
      <c r="V147" s="62">
        <f>SUM(T147:U147)</f>
        <v>0</v>
      </c>
    </row>
    <row r="148" spans="1:22" x14ac:dyDescent="0.2">
      <c r="A148" s="11">
        <v>40442</v>
      </c>
      <c r="B148"/>
      <c r="H148" s="4"/>
      <c r="I148" s="4"/>
      <c r="J148" s="4"/>
      <c r="K148" s="4"/>
      <c r="L148" s="4"/>
      <c r="M148" s="4"/>
      <c r="N148" s="12"/>
      <c r="O148" s="4"/>
      <c r="P148" s="4"/>
      <c r="Q148" s="4"/>
      <c r="R148" s="4"/>
      <c r="S148" s="4"/>
      <c r="T148" s="62">
        <f>SUM(B148:S148)</f>
        <v>0</v>
      </c>
      <c r="U148" s="4"/>
      <c r="V148" s="62">
        <f>SUM(T148:U148)</f>
        <v>0</v>
      </c>
    </row>
    <row r="149" spans="1:22" x14ac:dyDescent="0.2">
      <c r="A149" s="11">
        <v>40443</v>
      </c>
      <c r="B149"/>
      <c r="H149" s="4"/>
      <c r="I149" s="4"/>
      <c r="J149" s="4"/>
      <c r="K149" s="4"/>
      <c r="L149" s="4"/>
      <c r="M149" s="4"/>
      <c r="N149" s="12"/>
      <c r="O149" s="4"/>
      <c r="P149" s="4"/>
      <c r="Q149" s="4"/>
      <c r="R149" s="4"/>
      <c r="S149" s="4"/>
      <c r="T149" s="62">
        <f t="shared" si="11"/>
        <v>0</v>
      </c>
      <c r="U149" s="4"/>
      <c r="V149" s="62">
        <f t="shared" si="10"/>
        <v>0</v>
      </c>
    </row>
    <row r="150" spans="1:22" x14ac:dyDescent="0.2">
      <c r="A150" s="11">
        <v>40444</v>
      </c>
      <c r="B150"/>
      <c r="H150" s="4"/>
      <c r="I150" s="4"/>
      <c r="J150" s="4"/>
      <c r="K150" s="4"/>
      <c r="L150" s="4"/>
      <c r="M150" s="4"/>
      <c r="N150" s="12"/>
      <c r="O150" s="4"/>
      <c r="P150" s="4"/>
      <c r="Q150" s="4"/>
      <c r="R150" s="4"/>
      <c r="S150" s="4"/>
      <c r="T150" s="62">
        <f t="shared" si="11"/>
        <v>0</v>
      </c>
      <c r="U150" s="4"/>
      <c r="V150" s="62">
        <f t="shared" si="10"/>
        <v>0</v>
      </c>
    </row>
    <row r="151" spans="1:22" x14ac:dyDescent="0.2">
      <c r="A151" s="11">
        <v>40445</v>
      </c>
      <c r="B151"/>
      <c r="H151" s="4"/>
      <c r="I151" s="4"/>
      <c r="J151" s="4"/>
      <c r="K151" s="4"/>
      <c r="L151" s="4"/>
      <c r="M151" s="4"/>
      <c r="N151" s="12"/>
      <c r="O151" s="4"/>
      <c r="P151" s="4"/>
      <c r="Q151" s="4"/>
      <c r="R151" s="4"/>
      <c r="S151" s="4"/>
      <c r="T151" s="62">
        <f t="shared" si="11"/>
        <v>0</v>
      </c>
      <c r="U151" s="4"/>
      <c r="V151" s="62">
        <f t="shared" si="10"/>
        <v>0</v>
      </c>
    </row>
    <row r="152" spans="1:22" x14ac:dyDescent="0.2">
      <c r="A152" s="11">
        <v>40446</v>
      </c>
      <c r="B152"/>
      <c r="H152" s="4"/>
      <c r="I152" s="4"/>
      <c r="J152" s="4"/>
      <c r="K152" s="4"/>
      <c r="L152" s="4"/>
      <c r="M152" s="4"/>
      <c r="N152" s="12"/>
      <c r="O152" s="4"/>
      <c r="P152" s="4"/>
      <c r="Q152" s="4"/>
      <c r="R152" s="4"/>
      <c r="S152" s="4"/>
      <c r="T152" s="62">
        <f t="shared" si="11"/>
        <v>0</v>
      </c>
      <c r="U152" s="4"/>
      <c r="V152" s="62">
        <f t="shared" si="10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SUM(B9:B133)</f>
        <v>331.19</v>
      </c>
      <c r="C155">
        <f t="shared" ref="C155:U155" si="12">SUM(C9:C133)</f>
        <v>29.46</v>
      </c>
      <c r="D155">
        <f t="shared" si="12"/>
        <v>0</v>
      </c>
      <c r="E155">
        <f t="shared" si="12"/>
        <v>13.940000000000001</v>
      </c>
      <c r="F155">
        <f t="shared" si="12"/>
        <v>2</v>
      </c>
      <c r="G155">
        <f t="shared" si="12"/>
        <v>0</v>
      </c>
      <c r="H155">
        <f t="shared" si="12"/>
        <v>0</v>
      </c>
      <c r="I155">
        <f t="shared" si="12"/>
        <v>116.63999999999997</v>
      </c>
      <c r="J155">
        <f t="shared" si="12"/>
        <v>0</v>
      </c>
      <c r="K155">
        <f t="shared" si="12"/>
        <v>0</v>
      </c>
      <c r="L155">
        <f t="shared" si="12"/>
        <v>3.9800000000000004</v>
      </c>
      <c r="M155">
        <f t="shared" si="12"/>
        <v>1.99</v>
      </c>
      <c r="N155">
        <f t="shared" si="12"/>
        <v>0</v>
      </c>
      <c r="O155">
        <f t="shared" si="12"/>
        <v>82.949999999999974</v>
      </c>
      <c r="P155">
        <f t="shared" si="12"/>
        <v>0</v>
      </c>
      <c r="Q155">
        <f t="shared" si="12"/>
        <v>0</v>
      </c>
      <c r="R155">
        <f t="shared" si="12"/>
        <v>0</v>
      </c>
      <c r="S155">
        <f t="shared" si="12"/>
        <v>0</v>
      </c>
      <c r="T155">
        <f t="shared" si="12"/>
        <v>582.14999999999986</v>
      </c>
      <c r="U155">
        <f t="shared" si="12"/>
        <v>175.70000000000002</v>
      </c>
      <c r="V155">
        <v>467.97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27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27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2:T9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AB165"/>
  <sheetViews>
    <sheetView zoomScale="70" zoomScaleNormal="70" workbookViewId="0">
      <pane ySplit="8" topLeftCell="A105" activePane="bottomLeft" state="frozen"/>
      <selection pane="bottomLeft" activeCell="U143" sqref="U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137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138</v>
      </c>
      <c r="B3" s="73"/>
      <c r="C3" s="73"/>
      <c r="E3" s="65" t="s">
        <v>139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140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141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6"/>
      <c r="T9" s="53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6"/>
      <c r="T10" s="53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6"/>
      <c r="T11" s="53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6"/>
      <c r="T12" s="53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6"/>
      <c r="T13" s="53">
        <f t="shared" si="0"/>
        <v>0</v>
      </c>
      <c r="U13" s="4"/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Q14" s="1"/>
      <c r="R14" s="4"/>
      <c r="S14" s="6"/>
      <c r="T14" s="53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6"/>
      <c r="T15" s="53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6"/>
      <c r="T16" s="53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6"/>
      <c r="T17" s="53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4"/>
      <c r="T18" s="53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4"/>
      <c r="T19" s="53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4"/>
      <c r="T20" s="53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4"/>
      <c r="T21" s="53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4"/>
      <c r="T22" s="53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4"/>
      <c r="T23" s="53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0.2</v>
      </c>
      <c r="M24" s="4">
        <v>0</v>
      </c>
      <c r="N24" s="1">
        <v>0</v>
      </c>
      <c r="O24" s="4">
        <v>2.8</v>
      </c>
      <c r="P24" s="4">
        <v>0</v>
      </c>
      <c r="Q24" s="1">
        <v>0</v>
      </c>
      <c r="R24" s="4">
        <v>0</v>
      </c>
      <c r="S24" s="4">
        <v>0</v>
      </c>
      <c r="T24" s="53">
        <f t="shared" si="0"/>
        <v>3</v>
      </c>
      <c r="U24" s="4">
        <v>0</v>
      </c>
      <c r="V24" s="62">
        <f t="shared" si="1"/>
        <v>3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0.2</v>
      </c>
      <c r="M25" s="4">
        <v>0</v>
      </c>
      <c r="N25" s="1">
        <v>0</v>
      </c>
      <c r="O25" s="4">
        <v>2.8</v>
      </c>
      <c r="P25" s="4">
        <v>0</v>
      </c>
      <c r="Q25" s="1">
        <v>0</v>
      </c>
      <c r="R25" s="4">
        <v>0</v>
      </c>
      <c r="S25" s="4">
        <v>0</v>
      </c>
      <c r="T25" s="53">
        <f t="shared" si="0"/>
        <v>3</v>
      </c>
      <c r="U25" s="4">
        <v>0</v>
      </c>
      <c r="V25" s="62">
        <f t="shared" si="1"/>
        <v>3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0.2</v>
      </c>
      <c r="M26" s="4">
        <v>0</v>
      </c>
      <c r="N26" s="1">
        <v>0</v>
      </c>
      <c r="O26" s="4">
        <v>2.8</v>
      </c>
      <c r="P26" s="4">
        <v>0</v>
      </c>
      <c r="Q26" s="1">
        <v>0</v>
      </c>
      <c r="R26" s="4">
        <v>0</v>
      </c>
      <c r="S26" s="4">
        <v>0</v>
      </c>
      <c r="T26" s="53">
        <f t="shared" si="0"/>
        <v>3</v>
      </c>
      <c r="U26" s="4">
        <v>0</v>
      </c>
      <c r="V26" s="62">
        <f t="shared" si="1"/>
        <v>3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0.2</v>
      </c>
      <c r="M27" s="4">
        <v>0</v>
      </c>
      <c r="N27" s="1">
        <v>0</v>
      </c>
      <c r="O27" s="4">
        <v>2.8</v>
      </c>
      <c r="P27" s="4">
        <v>0</v>
      </c>
      <c r="Q27" s="1">
        <v>0</v>
      </c>
      <c r="R27" s="4">
        <v>0</v>
      </c>
      <c r="S27" s="4">
        <v>0</v>
      </c>
      <c r="T27" s="53">
        <f t="shared" si="0"/>
        <v>3</v>
      </c>
      <c r="U27" s="4">
        <v>0</v>
      </c>
      <c r="V27" s="62">
        <f t="shared" si="1"/>
        <v>3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0.2</v>
      </c>
      <c r="M28" s="4">
        <v>0</v>
      </c>
      <c r="N28" s="1">
        <v>0</v>
      </c>
      <c r="O28" s="4">
        <v>2.8</v>
      </c>
      <c r="P28" s="4">
        <v>0</v>
      </c>
      <c r="Q28" s="1">
        <v>0</v>
      </c>
      <c r="R28" s="4">
        <v>0</v>
      </c>
      <c r="S28" s="4">
        <v>0</v>
      </c>
      <c r="T28" s="53">
        <f t="shared" si="0"/>
        <v>3</v>
      </c>
      <c r="U28" s="4">
        <v>0</v>
      </c>
      <c r="V28" s="62">
        <f t="shared" si="1"/>
        <v>3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3</v>
      </c>
      <c r="P29" s="4">
        <v>0</v>
      </c>
      <c r="Q29" s="1">
        <v>0</v>
      </c>
      <c r="R29" s="4">
        <v>0</v>
      </c>
      <c r="S29" s="4">
        <v>0</v>
      </c>
      <c r="T29" s="53">
        <f t="shared" si="0"/>
        <v>3</v>
      </c>
      <c r="U29" s="4">
        <v>2</v>
      </c>
      <c r="V29" s="62">
        <f t="shared" si="1"/>
        <v>5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53">
        <f t="shared" si="0"/>
        <v>0</v>
      </c>
      <c r="U30" s="4">
        <v>6</v>
      </c>
      <c r="V30" s="62">
        <f t="shared" si="1"/>
        <v>6</v>
      </c>
    </row>
    <row r="31" spans="1:22" x14ac:dyDescent="0.2">
      <c r="A31" s="11">
        <v>40325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4">
        <v>7</v>
      </c>
      <c r="P31" s="4">
        <v>0</v>
      </c>
      <c r="Q31" s="1">
        <v>0</v>
      </c>
      <c r="R31" s="4">
        <v>0</v>
      </c>
      <c r="S31" s="4">
        <v>0</v>
      </c>
      <c r="T31" s="53">
        <f t="shared" si="0"/>
        <v>7</v>
      </c>
      <c r="U31" s="4">
        <v>1</v>
      </c>
      <c r="V31" s="62">
        <f t="shared" si="1"/>
        <v>8</v>
      </c>
    </row>
    <row r="32" spans="1:22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1</v>
      </c>
      <c r="P32" s="4">
        <v>0</v>
      </c>
      <c r="Q32" s="1">
        <v>0</v>
      </c>
      <c r="R32" s="4">
        <v>0</v>
      </c>
      <c r="S32" s="4">
        <v>0</v>
      </c>
      <c r="T32" s="53">
        <f t="shared" si="0"/>
        <v>1</v>
      </c>
      <c r="U32" s="4">
        <v>0</v>
      </c>
      <c r="V32" s="62">
        <f t="shared" si="1"/>
        <v>1</v>
      </c>
    </row>
    <row r="33" spans="1:28" x14ac:dyDescent="0.2">
      <c r="A33" s="11">
        <v>40327</v>
      </c>
      <c r="B33">
        <v>1</v>
      </c>
      <c r="C33">
        <v>0</v>
      </c>
      <c r="D33">
        <v>0</v>
      </c>
      <c r="E33">
        <v>0</v>
      </c>
      <c r="F33">
        <v>0.25</v>
      </c>
      <c r="G33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2.25</v>
      </c>
      <c r="P33" s="4">
        <v>0</v>
      </c>
      <c r="Q33" s="4">
        <v>0</v>
      </c>
      <c r="R33" s="4">
        <v>0</v>
      </c>
      <c r="S33" s="4">
        <v>0</v>
      </c>
      <c r="T33" s="53">
        <f t="shared" si="0"/>
        <v>3.5</v>
      </c>
      <c r="U33" s="4">
        <v>5.25</v>
      </c>
      <c r="V33" s="62">
        <f t="shared" si="1"/>
        <v>8.75</v>
      </c>
    </row>
    <row r="34" spans="1:28" x14ac:dyDescent="0.2">
      <c r="A34" s="11">
        <v>40328</v>
      </c>
      <c r="B34">
        <v>1</v>
      </c>
      <c r="C34">
        <v>0</v>
      </c>
      <c r="D34">
        <v>0</v>
      </c>
      <c r="E34">
        <v>0</v>
      </c>
      <c r="F34">
        <v>0.25</v>
      </c>
      <c r="G3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2.25</v>
      </c>
      <c r="P34" s="4">
        <v>0</v>
      </c>
      <c r="Q34" s="4">
        <v>0</v>
      </c>
      <c r="R34" s="4">
        <v>0</v>
      </c>
      <c r="S34" s="4">
        <v>0</v>
      </c>
      <c r="T34" s="53">
        <f t="shared" si="0"/>
        <v>3.5</v>
      </c>
      <c r="U34" s="4">
        <v>5.25</v>
      </c>
      <c r="V34" s="62">
        <f t="shared" si="1"/>
        <v>8.75</v>
      </c>
    </row>
    <row r="35" spans="1:28" x14ac:dyDescent="0.2">
      <c r="A35" s="11">
        <v>40329</v>
      </c>
      <c r="B35">
        <v>1</v>
      </c>
      <c r="C35">
        <v>0</v>
      </c>
      <c r="D35">
        <v>0</v>
      </c>
      <c r="E35">
        <v>0</v>
      </c>
      <c r="F35">
        <v>0.25</v>
      </c>
      <c r="G35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2.25</v>
      </c>
      <c r="P35" s="4">
        <v>0</v>
      </c>
      <c r="Q35" s="4">
        <v>0</v>
      </c>
      <c r="R35" s="4">
        <v>0</v>
      </c>
      <c r="S35" s="4">
        <v>0</v>
      </c>
      <c r="T35" s="53">
        <f t="shared" si="0"/>
        <v>3.5</v>
      </c>
      <c r="U35" s="4">
        <v>5.25</v>
      </c>
      <c r="V35" s="62">
        <f>SUM(T35:U35)</f>
        <v>8.75</v>
      </c>
    </row>
    <row r="36" spans="1:28" x14ac:dyDescent="0.2">
      <c r="A36" s="11">
        <v>40330</v>
      </c>
      <c r="B36">
        <v>1</v>
      </c>
      <c r="C36">
        <v>0</v>
      </c>
      <c r="D36">
        <v>0</v>
      </c>
      <c r="E36">
        <v>0</v>
      </c>
      <c r="F36">
        <v>0.25</v>
      </c>
      <c r="G36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2.25</v>
      </c>
      <c r="P36" s="4">
        <v>0</v>
      </c>
      <c r="Q36" s="4">
        <v>0</v>
      </c>
      <c r="R36" s="4">
        <v>0</v>
      </c>
      <c r="S36" s="4">
        <v>0</v>
      </c>
      <c r="T36" s="53">
        <f t="shared" si="0"/>
        <v>3.5</v>
      </c>
      <c r="U36" s="4">
        <v>5.25</v>
      </c>
      <c r="V36" s="62">
        <f>SUM(T36:U36)</f>
        <v>8.75</v>
      </c>
    </row>
    <row r="37" spans="1:28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53">
        <f t="shared" si="0"/>
        <v>0</v>
      </c>
      <c r="U37" s="4">
        <v>1</v>
      </c>
      <c r="V37" s="62">
        <f t="shared" si="1"/>
        <v>1</v>
      </c>
    </row>
    <row r="38" spans="1:28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3</v>
      </c>
      <c r="P38" s="4">
        <v>0</v>
      </c>
      <c r="Q38" s="1">
        <v>0</v>
      </c>
      <c r="R38" s="4">
        <v>0</v>
      </c>
      <c r="S38" s="4">
        <v>0</v>
      </c>
      <c r="T38" s="53">
        <f t="shared" si="0"/>
        <v>3</v>
      </c>
      <c r="U38" s="4">
        <v>1</v>
      </c>
      <c r="V38" s="62">
        <v>0</v>
      </c>
      <c r="W38" s="4"/>
      <c r="X38" s="14"/>
      <c r="Y38" s="4"/>
      <c r="Z38" s="14"/>
      <c r="AA38" s="4"/>
      <c r="AB38" s="14"/>
    </row>
    <row r="39" spans="1:28" x14ac:dyDescent="0.2">
      <c r="A39" s="11">
        <v>40333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2</v>
      </c>
      <c r="P39" s="4">
        <v>0</v>
      </c>
      <c r="Q39" s="1">
        <v>0</v>
      </c>
      <c r="R39" s="4">
        <v>0</v>
      </c>
      <c r="S39" s="4">
        <v>0</v>
      </c>
      <c r="T39" s="53">
        <f t="shared" si="0"/>
        <v>2</v>
      </c>
      <c r="U39" s="4">
        <v>2</v>
      </c>
      <c r="V39" s="62">
        <f t="shared" si="1"/>
        <v>4</v>
      </c>
    </row>
    <row r="40" spans="1:28" x14ac:dyDescent="0.2">
      <c r="A40" s="11">
        <v>40334</v>
      </c>
      <c r="B40">
        <v>0.33</v>
      </c>
      <c r="C40">
        <v>0</v>
      </c>
      <c r="D40">
        <v>0</v>
      </c>
      <c r="E40">
        <v>0</v>
      </c>
      <c r="F40">
        <v>0.33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 s="53">
        <f t="shared" si="0"/>
        <v>2.66</v>
      </c>
      <c r="U40" s="4">
        <v>1</v>
      </c>
      <c r="V40" s="62">
        <f t="shared" si="1"/>
        <v>3.66</v>
      </c>
    </row>
    <row r="41" spans="1:28" x14ac:dyDescent="0.2">
      <c r="A41" s="11">
        <v>40335</v>
      </c>
      <c r="B41">
        <v>0.33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 s="53">
        <f t="shared" si="0"/>
        <v>2.66</v>
      </c>
      <c r="U41" s="4">
        <v>1</v>
      </c>
      <c r="V41" s="62">
        <f t="shared" si="1"/>
        <v>3.66</v>
      </c>
    </row>
    <row r="42" spans="1:28" x14ac:dyDescent="0.2">
      <c r="A42" s="11">
        <v>40336</v>
      </c>
      <c r="B42">
        <v>0.33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 s="62">
        <f t="shared" si="0"/>
        <v>2.66</v>
      </c>
      <c r="U42" s="4">
        <v>1</v>
      </c>
      <c r="V42" s="62">
        <f t="shared" si="1"/>
        <v>3.66</v>
      </c>
    </row>
    <row r="43" spans="1:28" x14ac:dyDescent="0.2">
      <c r="A43" s="11">
        <v>40337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23</v>
      </c>
      <c r="P43" s="4">
        <v>0</v>
      </c>
      <c r="Q43" s="1">
        <v>0</v>
      </c>
      <c r="R43" s="4">
        <v>0</v>
      </c>
      <c r="S43" s="1">
        <v>0</v>
      </c>
      <c r="T43" s="62">
        <f t="shared" si="0"/>
        <v>24</v>
      </c>
      <c r="U43" s="4">
        <v>4</v>
      </c>
      <c r="V43" s="62">
        <f t="shared" si="1"/>
        <v>28</v>
      </c>
    </row>
    <row r="44" spans="1:28" x14ac:dyDescent="0.2">
      <c r="A44" s="11">
        <v>40338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</v>
      </c>
      <c r="P44">
        <v>0</v>
      </c>
      <c r="Q44">
        <v>0</v>
      </c>
      <c r="R44">
        <v>0</v>
      </c>
      <c r="S44">
        <v>0</v>
      </c>
      <c r="T44" s="53">
        <f t="shared" si="0"/>
        <v>7</v>
      </c>
      <c r="U44" s="4">
        <v>2</v>
      </c>
      <c r="V44" s="62">
        <f t="shared" si="1"/>
        <v>9</v>
      </c>
    </row>
    <row r="45" spans="1:28" x14ac:dyDescent="0.2">
      <c r="A45" s="11">
        <v>40339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21</v>
      </c>
      <c r="P45" s="4">
        <v>0</v>
      </c>
      <c r="Q45" s="1">
        <v>0</v>
      </c>
      <c r="R45" s="4">
        <v>0</v>
      </c>
      <c r="S45" s="12">
        <v>0</v>
      </c>
      <c r="T45" s="53">
        <f t="shared" si="0"/>
        <v>21</v>
      </c>
      <c r="U45" s="4">
        <v>1</v>
      </c>
      <c r="V45" s="62">
        <f t="shared" si="1"/>
        <v>22</v>
      </c>
    </row>
    <row r="46" spans="1:28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53">
        <f t="shared" si="0"/>
        <v>0</v>
      </c>
      <c r="U46" s="4">
        <v>1</v>
      </c>
      <c r="V46" s="62">
        <f t="shared" si="1"/>
        <v>1</v>
      </c>
    </row>
    <row r="47" spans="1:28" x14ac:dyDescent="0.2">
      <c r="A47" s="11">
        <v>40341</v>
      </c>
      <c r="B47">
        <v>20.66</v>
      </c>
      <c r="C47">
        <v>0.33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0.33</v>
      </c>
      <c r="M47">
        <v>0</v>
      </c>
      <c r="N47">
        <v>0</v>
      </c>
      <c r="O47">
        <v>3</v>
      </c>
      <c r="P47">
        <v>0</v>
      </c>
      <c r="Q47">
        <v>0</v>
      </c>
      <c r="R47">
        <v>0</v>
      </c>
      <c r="S47">
        <v>0</v>
      </c>
      <c r="T47" s="53">
        <f t="shared" si="0"/>
        <v>24.319999999999997</v>
      </c>
      <c r="U47" s="4">
        <v>7.33</v>
      </c>
      <c r="V47" s="62">
        <f t="shared" si="1"/>
        <v>31.65</v>
      </c>
    </row>
    <row r="48" spans="1:28" x14ac:dyDescent="0.2">
      <c r="A48" s="11">
        <v>40342</v>
      </c>
      <c r="B48">
        <v>20.66</v>
      </c>
      <c r="C48">
        <v>0.33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</v>
      </c>
      <c r="O48">
        <v>3</v>
      </c>
      <c r="P48">
        <v>0</v>
      </c>
      <c r="Q48">
        <v>0</v>
      </c>
      <c r="R48">
        <v>0</v>
      </c>
      <c r="S48">
        <v>0</v>
      </c>
      <c r="T48" s="53">
        <f t="shared" si="0"/>
        <v>24.319999999999997</v>
      </c>
      <c r="U48" s="4">
        <v>7.33</v>
      </c>
      <c r="V48" s="62">
        <f t="shared" si="1"/>
        <v>31.65</v>
      </c>
    </row>
    <row r="49" spans="1:22" x14ac:dyDescent="0.2">
      <c r="A49" s="11">
        <v>40343</v>
      </c>
      <c r="B49">
        <v>20.66</v>
      </c>
      <c r="C49">
        <v>0.33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</v>
      </c>
      <c r="O49">
        <v>3</v>
      </c>
      <c r="P49">
        <v>0</v>
      </c>
      <c r="Q49">
        <v>0</v>
      </c>
      <c r="R49">
        <v>0</v>
      </c>
      <c r="S49">
        <v>0</v>
      </c>
      <c r="T49" s="53">
        <f t="shared" si="0"/>
        <v>24.319999999999997</v>
      </c>
      <c r="U49" s="4">
        <v>7.33</v>
      </c>
      <c r="V49" s="62">
        <f t="shared" si="1"/>
        <v>31.65</v>
      </c>
    </row>
    <row r="50" spans="1:22" x14ac:dyDescent="0.2">
      <c r="A50" s="11">
        <v>40344</v>
      </c>
      <c r="B50">
        <v>21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1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7</v>
      </c>
      <c r="P50" s="4">
        <v>0</v>
      </c>
      <c r="Q50" s="1">
        <v>0</v>
      </c>
      <c r="R50" s="4">
        <v>0</v>
      </c>
      <c r="S50" s="12">
        <v>0</v>
      </c>
      <c r="T50" s="53">
        <f t="shared" si="0"/>
        <v>29</v>
      </c>
      <c r="U50" s="4">
        <v>12</v>
      </c>
      <c r="V50" s="62">
        <f t="shared" si="1"/>
        <v>41</v>
      </c>
    </row>
    <row r="51" spans="1:22" x14ac:dyDescent="0.2">
      <c r="A51" s="11">
        <v>40345</v>
      </c>
      <c r="B51">
        <v>16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53">
        <f t="shared" si="0"/>
        <v>16</v>
      </c>
      <c r="U51" s="4">
        <v>4</v>
      </c>
      <c r="V51" s="62">
        <f t="shared" si="1"/>
        <v>20</v>
      </c>
    </row>
    <row r="52" spans="1:22" x14ac:dyDescent="0.2">
      <c r="A52" s="11">
        <v>40346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s="53">
        <f t="shared" si="0"/>
        <v>3</v>
      </c>
      <c r="U52" s="4">
        <v>1</v>
      </c>
      <c r="V52" s="62">
        <f t="shared" si="1"/>
        <v>4</v>
      </c>
    </row>
    <row r="53" spans="1:22" x14ac:dyDescent="0.2">
      <c r="A53" s="11">
        <v>40347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53">
        <f t="shared" si="0"/>
        <v>0</v>
      </c>
      <c r="U53" s="4">
        <v>0</v>
      </c>
      <c r="V53" s="62">
        <f t="shared" si="1"/>
        <v>0</v>
      </c>
    </row>
    <row r="54" spans="1:22" x14ac:dyDescent="0.2">
      <c r="A54" s="11">
        <v>40348</v>
      </c>
      <c r="B54">
        <v>12.66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0.33</v>
      </c>
      <c r="M54">
        <v>0</v>
      </c>
      <c r="N54">
        <v>0</v>
      </c>
      <c r="O54">
        <v>0.33</v>
      </c>
      <c r="P54">
        <v>0</v>
      </c>
      <c r="Q54">
        <v>0</v>
      </c>
      <c r="R54">
        <v>0</v>
      </c>
      <c r="S54">
        <v>0</v>
      </c>
      <c r="T54" s="53">
        <f t="shared" si="0"/>
        <v>13.32</v>
      </c>
      <c r="U54" s="4">
        <v>2</v>
      </c>
      <c r="V54" s="62">
        <f t="shared" si="1"/>
        <v>15.32</v>
      </c>
    </row>
    <row r="55" spans="1:22" x14ac:dyDescent="0.2">
      <c r="A55" s="11">
        <v>40349</v>
      </c>
      <c r="B55">
        <v>12.66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0.33</v>
      </c>
      <c r="M55">
        <v>0</v>
      </c>
      <c r="N55">
        <v>0</v>
      </c>
      <c r="O55">
        <v>0.33</v>
      </c>
      <c r="P55">
        <v>0</v>
      </c>
      <c r="Q55">
        <v>0</v>
      </c>
      <c r="R55">
        <v>0</v>
      </c>
      <c r="S55">
        <v>0</v>
      </c>
      <c r="T55" s="53">
        <f t="shared" si="0"/>
        <v>13.32</v>
      </c>
      <c r="U55" s="4">
        <v>2</v>
      </c>
      <c r="V55" s="62">
        <f t="shared" si="1"/>
        <v>15.32</v>
      </c>
    </row>
    <row r="56" spans="1:22" x14ac:dyDescent="0.2">
      <c r="A56" s="11">
        <v>40350</v>
      </c>
      <c r="B56">
        <v>12.66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0.33</v>
      </c>
      <c r="M56">
        <v>0</v>
      </c>
      <c r="N56">
        <v>0</v>
      </c>
      <c r="O56">
        <v>0.33</v>
      </c>
      <c r="P56">
        <v>0</v>
      </c>
      <c r="Q56">
        <v>0</v>
      </c>
      <c r="R56">
        <v>0</v>
      </c>
      <c r="S56">
        <v>0</v>
      </c>
      <c r="T56" s="53">
        <f t="shared" si="0"/>
        <v>13.32</v>
      </c>
      <c r="U56" s="4">
        <v>2</v>
      </c>
      <c r="V56" s="62">
        <f t="shared" si="1"/>
        <v>15.32</v>
      </c>
    </row>
    <row r="57" spans="1:22" x14ac:dyDescent="0.2">
      <c r="A57" s="11">
        <v>40351</v>
      </c>
      <c r="B57">
        <v>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3">
        <f t="shared" si="0"/>
        <v>27</v>
      </c>
      <c r="U57" s="4">
        <v>6</v>
      </c>
      <c r="V57" s="62">
        <f t="shared" si="1"/>
        <v>33</v>
      </c>
    </row>
    <row r="58" spans="1:22" x14ac:dyDescent="0.2">
      <c r="A58" s="11">
        <v>40352</v>
      </c>
      <c r="B58">
        <v>17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 s="53">
        <f t="shared" si="0"/>
        <v>19</v>
      </c>
      <c r="U58" s="4">
        <v>2</v>
      </c>
      <c r="V58" s="62">
        <v>0</v>
      </c>
    </row>
    <row r="59" spans="1:22" x14ac:dyDescent="0.2">
      <c r="A59" s="11">
        <v>40353</v>
      </c>
      <c r="B59">
        <v>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 s="53">
        <f t="shared" si="0"/>
        <v>11</v>
      </c>
      <c r="U59" s="4">
        <v>1</v>
      </c>
      <c r="V59" s="62">
        <f t="shared" si="1"/>
        <v>12</v>
      </c>
    </row>
    <row r="60" spans="1:22" x14ac:dyDescent="0.2">
      <c r="A60" s="11">
        <v>40354</v>
      </c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 s="53">
        <f t="shared" si="0"/>
        <v>8</v>
      </c>
      <c r="U60" s="4">
        <v>42</v>
      </c>
      <c r="V60" s="62">
        <f t="shared" si="1"/>
        <v>50</v>
      </c>
    </row>
    <row r="61" spans="1:22" x14ac:dyDescent="0.2">
      <c r="A61" s="11">
        <v>40355</v>
      </c>
      <c r="B61">
        <v>6.66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53">
        <f t="shared" si="0"/>
        <v>7.66</v>
      </c>
      <c r="U61" s="4">
        <v>13</v>
      </c>
      <c r="V61" s="62">
        <f t="shared" si="1"/>
        <v>20.66</v>
      </c>
    </row>
    <row r="62" spans="1:22" x14ac:dyDescent="0.2">
      <c r="A62" s="11">
        <v>40356</v>
      </c>
      <c r="B62">
        <v>6.66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53">
        <f t="shared" si="0"/>
        <v>7.66</v>
      </c>
      <c r="U62" s="4">
        <v>13</v>
      </c>
      <c r="V62" s="62">
        <f t="shared" si="1"/>
        <v>20.66</v>
      </c>
    </row>
    <row r="63" spans="1:22" x14ac:dyDescent="0.2">
      <c r="A63" s="11">
        <v>40357</v>
      </c>
      <c r="B63">
        <v>6.66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53">
        <f t="shared" si="0"/>
        <v>7.66</v>
      </c>
      <c r="U63" s="4">
        <v>13</v>
      </c>
      <c r="V63" s="62">
        <f t="shared" si="1"/>
        <v>20.66</v>
      </c>
    </row>
    <row r="64" spans="1:22" x14ac:dyDescent="0.2">
      <c r="A64" s="11">
        <v>40358</v>
      </c>
      <c r="B64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53">
        <f t="shared" si="0"/>
        <v>2</v>
      </c>
      <c r="U64" s="4">
        <v>2</v>
      </c>
      <c r="V64" s="62">
        <f t="shared" si="1"/>
        <v>4</v>
      </c>
    </row>
    <row r="65" spans="1:22" x14ac:dyDescent="0.2">
      <c r="A65" s="11">
        <v>40359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53">
        <f t="shared" si="0"/>
        <v>1</v>
      </c>
      <c r="U65" s="4">
        <v>0</v>
      </c>
      <c r="V65" s="62">
        <f t="shared" si="1"/>
        <v>1</v>
      </c>
    </row>
    <row r="66" spans="1:22" x14ac:dyDescent="0.2">
      <c r="A66" s="11">
        <v>40360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53">
        <f t="shared" si="0"/>
        <v>0</v>
      </c>
      <c r="U66" s="4">
        <v>1</v>
      </c>
      <c r="V66" s="62">
        <f t="shared" si="1"/>
        <v>1</v>
      </c>
    </row>
    <row r="67" spans="1:22" x14ac:dyDescent="0.2">
      <c r="A67" s="11">
        <v>40361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53">
        <f t="shared" si="0"/>
        <v>2</v>
      </c>
      <c r="U67" s="4">
        <v>4</v>
      </c>
      <c r="V67" s="62">
        <f t="shared" si="1"/>
        <v>6</v>
      </c>
    </row>
    <row r="68" spans="1:22" x14ac:dyDescent="0.2">
      <c r="A68" s="11">
        <v>40362</v>
      </c>
      <c r="B68">
        <v>6.5</v>
      </c>
      <c r="C68">
        <v>0.5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0.5</v>
      </c>
      <c r="M68">
        <v>0</v>
      </c>
      <c r="N68">
        <v>0</v>
      </c>
      <c r="O68">
        <v>1</v>
      </c>
      <c r="P68">
        <v>0</v>
      </c>
      <c r="Q68">
        <v>0</v>
      </c>
      <c r="R68">
        <v>0.25</v>
      </c>
      <c r="S68">
        <v>0</v>
      </c>
      <c r="T68" s="53">
        <f t="shared" si="0"/>
        <v>8.75</v>
      </c>
      <c r="U68" s="4">
        <v>13</v>
      </c>
      <c r="V68" s="62">
        <f t="shared" si="1"/>
        <v>21.75</v>
      </c>
    </row>
    <row r="69" spans="1:22" x14ac:dyDescent="0.2">
      <c r="A69" s="11">
        <v>40363</v>
      </c>
      <c r="B69">
        <v>6.5</v>
      </c>
      <c r="C69">
        <v>0.5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0.5</v>
      </c>
      <c r="M69">
        <v>0</v>
      </c>
      <c r="N69">
        <v>0</v>
      </c>
      <c r="O69">
        <v>1</v>
      </c>
      <c r="P69">
        <v>0</v>
      </c>
      <c r="Q69">
        <v>0</v>
      </c>
      <c r="R69">
        <v>0.25</v>
      </c>
      <c r="S69">
        <v>0</v>
      </c>
      <c r="T69" s="53">
        <f t="shared" si="0"/>
        <v>8.75</v>
      </c>
      <c r="U69" s="4">
        <v>13</v>
      </c>
      <c r="V69" s="62">
        <f t="shared" si="1"/>
        <v>21.75</v>
      </c>
    </row>
    <row r="70" spans="1:22" x14ac:dyDescent="0.2">
      <c r="A70" s="11">
        <v>40364</v>
      </c>
      <c r="B70">
        <v>6.5</v>
      </c>
      <c r="C70">
        <v>0.5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</v>
      </c>
      <c r="M70">
        <v>0</v>
      </c>
      <c r="N70">
        <v>0</v>
      </c>
      <c r="O70">
        <v>1</v>
      </c>
      <c r="P70">
        <v>0</v>
      </c>
      <c r="Q70">
        <v>0</v>
      </c>
      <c r="R70">
        <v>0.25</v>
      </c>
      <c r="S70">
        <v>0</v>
      </c>
      <c r="T70" s="53">
        <f t="shared" si="0"/>
        <v>8.75</v>
      </c>
      <c r="U70" s="4">
        <v>13</v>
      </c>
      <c r="V70" s="62">
        <f t="shared" si="1"/>
        <v>21.75</v>
      </c>
    </row>
    <row r="71" spans="1:22" x14ac:dyDescent="0.2">
      <c r="A71" s="11">
        <v>40365</v>
      </c>
      <c r="B71">
        <v>6.5</v>
      </c>
      <c r="C71">
        <v>0.5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0.5</v>
      </c>
      <c r="M71">
        <v>0</v>
      </c>
      <c r="N71">
        <v>0</v>
      </c>
      <c r="O71">
        <v>1</v>
      </c>
      <c r="P71">
        <v>0</v>
      </c>
      <c r="Q71">
        <v>0</v>
      </c>
      <c r="R71">
        <v>0.25</v>
      </c>
      <c r="S71">
        <v>0</v>
      </c>
      <c r="T71" s="53">
        <f t="shared" si="0"/>
        <v>8.75</v>
      </c>
      <c r="U71" s="4">
        <v>13</v>
      </c>
      <c r="V71" s="62">
        <f t="shared" si="1"/>
        <v>21.75</v>
      </c>
    </row>
    <row r="72" spans="1:22" x14ac:dyDescent="0.2">
      <c r="A72" s="11">
        <v>40366</v>
      </c>
      <c r="B72">
        <v>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53">
        <f t="shared" si="0"/>
        <v>7</v>
      </c>
      <c r="U72" s="4">
        <v>5</v>
      </c>
      <c r="V72" s="62">
        <f t="shared" si="1"/>
        <v>12</v>
      </c>
    </row>
    <row r="73" spans="1:22" x14ac:dyDescent="0.2">
      <c r="A73" s="11">
        <v>40367</v>
      </c>
      <c r="B73">
        <v>4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0</v>
      </c>
      <c r="T73" s="53">
        <f t="shared" ref="T73:T136" si="2">SUM(B73:S73)</f>
        <v>7</v>
      </c>
      <c r="U73" s="4">
        <v>4</v>
      </c>
      <c r="V73" s="62">
        <f t="shared" si="1"/>
        <v>11</v>
      </c>
    </row>
    <row r="74" spans="1:22" x14ac:dyDescent="0.2">
      <c r="A74" s="11">
        <v>40368</v>
      </c>
      <c r="B74">
        <v>4</v>
      </c>
      <c r="C74">
        <v>1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53">
        <f t="shared" si="2"/>
        <v>6</v>
      </c>
      <c r="U74" s="4">
        <v>6</v>
      </c>
      <c r="V74" s="62">
        <f t="shared" ref="V74:V132" si="3">SUM(T74:U74)</f>
        <v>12</v>
      </c>
    </row>
    <row r="75" spans="1:22" x14ac:dyDescent="0.2">
      <c r="A75" s="11">
        <v>40369</v>
      </c>
      <c r="B75">
        <v>4.67</v>
      </c>
      <c r="C75">
        <v>0.33</v>
      </c>
      <c r="D75">
        <v>0</v>
      </c>
      <c r="E75">
        <v>0</v>
      </c>
      <c r="F75">
        <v>0</v>
      </c>
      <c r="G75">
        <v>0</v>
      </c>
      <c r="H75">
        <v>0</v>
      </c>
      <c r="I75">
        <v>1.33</v>
      </c>
      <c r="J75">
        <v>0.33</v>
      </c>
      <c r="K75">
        <v>0</v>
      </c>
      <c r="L75">
        <v>0</v>
      </c>
      <c r="M75">
        <v>0</v>
      </c>
      <c r="N75">
        <v>0</v>
      </c>
      <c r="O75">
        <v>0.67</v>
      </c>
      <c r="P75">
        <v>0</v>
      </c>
      <c r="Q75">
        <v>0</v>
      </c>
      <c r="R75">
        <v>0</v>
      </c>
      <c r="S75">
        <v>0</v>
      </c>
      <c r="T75" s="53">
        <f t="shared" si="2"/>
        <v>7.33</v>
      </c>
      <c r="U75" s="4">
        <v>5.33</v>
      </c>
      <c r="V75" s="62">
        <f t="shared" si="3"/>
        <v>12.66</v>
      </c>
    </row>
    <row r="76" spans="1:22" x14ac:dyDescent="0.2">
      <c r="A76" s="11">
        <v>40370</v>
      </c>
      <c r="B76">
        <v>4.67</v>
      </c>
      <c r="C76">
        <v>0.33</v>
      </c>
      <c r="D76">
        <v>0</v>
      </c>
      <c r="E76">
        <v>0</v>
      </c>
      <c r="F76">
        <v>0</v>
      </c>
      <c r="G76">
        <v>0</v>
      </c>
      <c r="H76">
        <v>0</v>
      </c>
      <c r="I76">
        <v>1.33</v>
      </c>
      <c r="J76">
        <v>0.33</v>
      </c>
      <c r="K76">
        <v>0</v>
      </c>
      <c r="L76">
        <v>0</v>
      </c>
      <c r="M76">
        <v>0</v>
      </c>
      <c r="N76">
        <v>0</v>
      </c>
      <c r="O76">
        <v>0.67</v>
      </c>
      <c r="P76">
        <v>0</v>
      </c>
      <c r="Q76">
        <v>0</v>
      </c>
      <c r="R76">
        <v>0</v>
      </c>
      <c r="S76">
        <v>0</v>
      </c>
      <c r="T76" s="53">
        <f t="shared" si="2"/>
        <v>7.33</v>
      </c>
      <c r="U76" s="4">
        <v>5.33</v>
      </c>
      <c r="V76" s="62">
        <f t="shared" si="3"/>
        <v>12.66</v>
      </c>
    </row>
    <row r="77" spans="1:22" x14ac:dyDescent="0.2">
      <c r="A77" s="11">
        <v>40371</v>
      </c>
      <c r="B77">
        <v>4.67</v>
      </c>
      <c r="C77">
        <v>0.33</v>
      </c>
      <c r="D77">
        <v>0</v>
      </c>
      <c r="E77">
        <v>0</v>
      </c>
      <c r="F77">
        <v>0</v>
      </c>
      <c r="G77">
        <v>0</v>
      </c>
      <c r="H77">
        <v>0</v>
      </c>
      <c r="I77">
        <v>1.33</v>
      </c>
      <c r="J77">
        <v>0.33</v>
      </c>
      <c r="K77">
        <v>0</v>
      </c>
      <c r="L77">
        <v>0</v>
      </c>
      <c r="M77">
        <v>0</v>
      </c>
      <c r="N77">
        <v>0</v>
      </c>
      <c r="O77">
        <v>0.67</v>
      </c>
      <c r="P77">
        <v>0</v>
      </c>
      <c r="Q77">
        <v>0</v>
      </c>
      <c r="R77">
        <v>0</v>
      </c>
      <c r="S77">
        <v>0</v>
      </c>
      <c r="T77" s="53">
        <f>SUM(B77:S77)</f>
        <v>7.33</v>
      </c>
      <c r="U77" s="4">
        <v>5.33</v>
      </c>
      <c r="V77" s="62">
        <f>SUM(T77:U77)</f>
        <v>12.66</v>
      </c>
    </row>
    <row r="78" spans="1:22" x14ac:dyDescent="0.2">
      <c r="A78" s="11">
        <v>40372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3">
        <f>SUM(B78:S78)</f>
        <v>6</v>
      </c>
      <c r="U78" s="4">
        <v>2</v>
      </c>
      <c r="V78" s="62">
        <f>SUM(T78:U78)</f>
        <v>8</v>
      </c>
    </row>
    <row r="79" spans="1:22" x14ac:dyDescent="0.2">
      <c r="A79" s="11">
        <v>40373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53">
        <f t="shared" si="2"/>
        <v>2</v>
      </c>
      <c r="U79" s="4"/>
      <c r="V79" s="62">
        <f t="shared" si="3"/>
        <v>2</v>
      </c>
    </row>
    <row r="80" spans="1:22" x14ac:dyDescent="0.2">
      <c r="A80" s="11">
        <v>40374</v>
      </c>
      <c r="B80">
        <v>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1</v>
      </c>
      <c r="S80">
        <v>0</v>
      </c>
      <c r="T80" s="53">
        <f t="shared" ref="T80" si="4">SUM(B80:S80)</f>
        <v>9</v>
      </c>
      <c r="U80" s="4">
        <v>9</v>
      </c>
      <c r="V80" s="62">
        <f t="shared" ref="V80" si="5">SUM(T80:U80)</f>
        <v>18</v>
      </c>
    </row>
    <row r="81" spans="1:26" x14ac:dyDescent="0.2">
      <c r="A81" s="11">
        <v>40375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2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4">
        <v>0</v>
      </c>
      <c r="T81" s="53">
        <f t="shared" si="2"/>
        <v>7</v>
      </c>
      <c r="U81" s="4">
        <v>8</v>
      </c>
      <c r="V81" s="62">
        <f t="shared" si="3"/>
        <v>15</v>
      </c>
    </row>
    <row r="82" spans="1:26" x14ac:dyDescent="0.2">
      <c r="A82" s="11">
        <v>40376</v>
      </c>
      <c r="B82">
        <v>3.33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</v>
      </c>
      <c r="J82">
        <v>0</v>
      </c>
      <c r="K82">
        <v>0</v>
      </c>
      <c r="L82">
        <v>0</v>
      </c>
      <c r="M82">
        <v>0</v>
      </c>
      <c r="N82">
        <v>0</v>
      </c>
      <c r="O82">
        <v>1.33</v>
      </c>
      <c r="P82">
        <v>0</v>
      </c>
      <c r="Q82">
        <v>0</v>
      </c>
      <c r="R82">
        <v>0</v>
      </c>
      <c r="S82">
        <v>0</v>
      </c>
      <c r="T82" s="53">
        <f t="shared" si="2"/>
        <v>11.66</v>
      </c>
      <c r="U82" s="4">
        <v>8.33</v>
      </c>
      <c r="V82" s="62">
        <f t="shared" si="3"/>
        <v>19.990000000000002</v>
      </c>
    </row>
    <row r="83" spans="1:26" x14ac:dyDescent="0.2">
      <c r="A83" s="11">
        <v>40377</v>
      </c>
      <c r="B83">
        <v>3.33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</v>
      </c>
      <c r="J83">
        <v>0</v>
      </c>
      <c r="K83">
        <v>0</v>
      </c>
      <c r="L83">
        <v>0</v>
      </c>
      <c r="M83">
        <v>0</v>
      </c>
      <c r="N83">
        <v>0</v>
      </c>
      <c r="O83">
        <v>1.33</v>
      </c>
      <c r="P83">
        <v>0</v>
      </c>
      <c r="Q83">
        <v>0</v>
      </c>
      <c r="R83">
        <v>0</v>
      </c>
      <c r="S83">
        <v>0</v>
      </c>
      <c r="T83" s="53">
        <f t="shared" si="2"/>
        <v>11.66</v>
      </c>
      <c r="U83" s="4">
        <v>8.33</v>
      </c>
      <c r="V83" s="62">
        <f t="shared" si="3"/>
        <v>19.990000000000002</v>
      </c>
    </row>
    <row r="84" spans="1:26" x14ac:dyDescent="0.2">
      <c r="A84" s="11">
        <v>40378</v>
      </c>
      <c r="B84">
        <v>3.33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</v>
      </c>
      <c r="J84">
        <v>0</v>
      </c>
      <c r="K84">
        <v>0</v>
      </c>
      <c r="L84">
        <v>0</v>
      </c>
      <c r="M84">
        <v>0</v>
      </c>
      <c r="N84">
        <v>0</v>
      </c>
      <c r="O84">
        <v>1.33</v>
      </c>
      <c r="P84">
        <v>0</v>
      </c>
      <c r="Q84">
        <v>0</v>
      </c>
      <c r="R84">
        <v>0</v>
      </c>
      <c r="S84">
        <v>0</v>
      </c>
      <c r="T84" s="53">
        <f>SUM(B84:S84)</f>
        <v>11.66</v>
      </c>
      <c r="U84" s="4">
        <v>8.33</v>
      </c>
      <c r="V84" s="62">
        <f>SUM(T84:U84)</f>
        <v>19.990000000000002</v>
      </c>
    </row>
    <row r="85" spans="1:26" x14ac:dyDescent="0.2">
      <c r="A85" s="11">
        <v>40379</v>
      </c>
      <c r="B85">
        <v>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3">
        <f>SUM(B85:S85)</f>
        <v>14</v>
      </c>
      <c r="U85" s="4">
        <v>7</v>
      </c>
      <c r="V85" s="62">
        <f>SUM(T85:U85)</f>
        <v>21</v>
      </c>
    </row>
    <row r="86" spans="1:26" x14ac:dyDescent="0.2">
      <c r="A86" s="11">
        <v>40380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 s="53">
        <f t="shared" si="2"/>
        <v>10</v>
      </c>
      <c r="U86" s="4">
        <v>1</v>
      </c>
      <c r="V86" s="62">
        <f t="shared" si="3"/>
        <v>11</v>
      </c>
      <c r="W86" s="4"/>
      <c r="X86" s="14"/>
      <c r="Y86" s="4"/>
      <c r="Z86" s="14"/>
    </row>
    <row r="87" spans="1:26" x14ac:dyDescent="0.2">
      <c r="A87" s="11">
        <v>40381</v>
      </c>
      <c r="B87">
        <v>6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 s="53">
        <f t="shared" si="2"/>
        <v>15</v>
      </c>
      <c r="U87" s="4">
        <v>6</v>
      </c>
      <c r="V87" s="62">
        <f t="shared" si="3"/>
        <v>21</v>
      </c>
    </row>
    <row r="88" spans="1:26" x14ac:dyDescent="0.2">
      <c r="A88" s="11">
        <v>40382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10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3">
        <f t="shared" si="2"/>
        <v>14</v>
      </c>
      <c r="U88" s="4">
        <v>32</v>
      </c>
      <c r="V88" s="62">
        <f t="shared" si="3"/>
        <v>46</v>
      </c>
    </row>
    <row r="89" spans="1:26" x14ac:dyDescent="0.2">
      <c r="A89" s="11">
        <v>40383</v>
      </c>
      <c r="B89">
        <v>10.3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1.66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3">
        <f t="shared" si="2"/>
        <v>11.96</v>
      </c>
      <c r="U89" s="4">
        <v>11.3</v>
      </c>
      <c r="V89" s="62">
        <f t="shared" si="3"/>
        <v>23.26</v>
      </c>
    </row>
    <row r="90" spans="1:26" x14ac:dyDescent="0.2">
      <c r="A90" s="11">
        <v>40384</v>
      </c>
      <c r="B90">
        <v>10.3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1.66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3">
        <f t="shared" si="2"/>
        <v>11.96</v>
      </c>
      <c r="U90" s="4">
        <v>11.3</v>
      </c>
      <c r="V90" s="62">
        <f t="shared" si="3"/>
        <v>23.26</v>
      </c>
    </row>
    <row r="91" spans="1:26" x14ac:dyDescent="0.2">
      <c r="A91" s="11">
        <v>40385</v>
      </c>
      <c r="B91">
        <v>10.3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1.66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3">
        <f>SUM(B91:S91)</f>
        <v>11.96</v>
      </c>
      <c r="U91" s="4">
        <v>11.3</v>
      </c>
      <c r="V91" s="62">
        <f>SUM(T91:U91)</f>
        <v>23.26</v>
      </c>
    </row>
    <row r="92" spans="1:26" x14ac:dyDescent="0.2">
      <c r="A92" s="11">
        <v>40386</v>
      </c>
      <c r="B92">
        <v>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3">
        <f>SUM(B92:S92)</f>
        <v>17</v>
      </c>
      <c r="U92" s="4">
        <v>35</v>
      </c>
      <c r="V92" s="62">
        <f>SUM(T92:U92)</f>
        <v>52</v>
      </c>
    </row>
    <row r="93" spans="1:26" x14ac:dyDescent="0.2">
      <c r="A93" s="11">
        <v>40387</v>
      </c>
      <c r="B93">
        <v>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10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3">
        <v>16</v>
      </c>
      <c r="U93" s="4">
        <v>24</v>
      </c>
      <c r="V93" s="62">
        <f t="shared" si="3"/>
        <v>40</v>
      </c>
    </row>
    <row r="94" spans="1:26" x14ac:dyDescent="0.2">
      <c r="A94" s="11">
        <v>40388</v>
      </c>
      <c r="B94">
        <v>15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9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3">
        <f t="shared" si="2"/>
        <v>26</v>
      </c>
      <c r="U94" s="4">
        <v>7</v>
      </c>
      <c r="V94" s="62">
        <f t="shared" si="3"/>
        <v>33</v>
      </c>
    </row>
    <row r="95" spans="1:26" x14ac:dyDescent="0.2">
      <c r="A95" s="11">
        <v>40389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3">
        <f t="shared" si="2"/>
        <v>1</v>
      </c>
      <c r="U95" s="4">
        <v>2</v>
      </c>
      <c r="V95" s="62">
        <f t="shared" si="3"/>
        <v>3</v>
      </c>
    </row>
    <row r="96" spans="1:26" x14ac:dyDescent="0.2">
      <c r="A96" s="11">
        <v>40390</v>
      </c>
      <c r="B96">
        <v>3.66</v>
      </c>
      <c r="C96">
        <v>0.33</v>
      </c>
      <c r="D96">
        <v>0</v>
      </c>
      <c r="E96">
        <v>0</v>
      </c>
      <c r="F96">
        <v>0</v>
      </c>
      <c r="G96">
        <v>0</v>
      </c>
      <c r="H96">
        <v>0</v>
      </c>
      <c r="I96">
        <v>1.66</v>
      </c>
      <c r="J96">
        <v>0</v>
      </c>
      <c r="K96">
        <v>0</v>
      </c>
      <c r="L96">
        <v>0</v>
      </c>
      <c r="M96">
        <v>0</v>
      </c>
      <c r="N96">
        <v>0</v>
      </c>
      <c r="O96">
        <v>0.33</v>
      </c>
      <c r="P96">
        <v>0</v>
      </c>
      <c r="Q96">
        <v>0</v>
      </c>
      <c r="R96">
        <v>0</v>
      </c>
      <c r="S96">
        <v>0</v>
      </c>
      <c r="T96" s="53">
        <f t="shared" si="2"/>
        <v>5.98</v>
      </c>
      <c r="U96" s="4">
        <v>1</v>
      </c>
      <c r="V96" s="62">
        <f t="shared" si="3"/>
        <v>6.98</v>
      </c>
    </row>
    <row r="97" spans="1:22" x14ac:dyDescent="0.2">
      <c r="A97" s="11">
        <v>40391</v>
      </c>
      <c r="B97">
        <v>3.66</v>
      </c>
      <c r="C97">
        <v>0.33</v>
      </c>
      <c r="D97">
        <v>0</v>
      </c>
      <c r="E97">
        <v>0</v>
      </c>
      <c r="F97">
        <v>0</v>
      </c>
      <c r="G97">
        <v>0</v>
      </c>
      <c r="H97">
        <v>0</v>
      </c>
      <c r="I97">
        <v>1.66</v>
      </c>
      <c r="J97">
        <v>0</v>
      </c>
      <c r="K97">
        <v>0</v>
      </c>
      <c r="L97">
        <v>0</v>
      </c>
      <c r="M97">
        <v>0</v>
      </c>
      <c r="N97">
        <v>0</v>
      </c>
      <c r="O97">
        <v>0.33</v>
      </c>
      <c r="P97">
        <v>0</v>
      </c>
      <c r="Q97">
        <v>0</v>
      </c>
      <c r="R97">
        <v>0</v>
      </c>
      <c r="S97">
        <v>0</v>
      </c>
      <c r="T97" s="53">
        <f t="shared" si="2"/>
        <v>5.98</v>
      </c>
      <c r="U97" s="4">
        <v>1</v>
      </c>
      <c r="V97" s="62">
        <f t="shared" si="3"/>
        <v>6.98</v>
      </c>
    </row>
    <row r="98" spans="1:22" x14ac:dyDescent="0.2">
      <c r="A98" s="11">
        <v>40392</v>
      </c>
      <c r="B98">
        <v>3.66</v>
      </c>
      <c r="C98">
        <v>0.33</v>
      </c>
      <c r="D98">
        <v>0</v>
      </c>
      <c r="E98">
        <v>0</v>
      </c>
      <c r="F98">
        <v>0</v>
      </c>
      <c r="G98">
        <v>0</v>
      </c>
      <c r="H98">
        <v>0</v>
      </c>
      <c r="I98">
        <v>1.66</v>
      </c>
      <c r="J98">
        <v>0</v>
      </c>
      <c r="K98">
        <v>0</v>
      </c>
      <c r="L98">
        <v>0</v>
      </c>
      <c r="M98">
        <v>0</v>
      </c>
      <c r="N98">
        <v>0</v>
      </c>
      <c r="O98">
        <v>0.33</v>
      </c>
      <c r="P98">
        <v>0</v>
      </c>
      <c r="Q98">
        <v>0</v>
      </c>
      <c r="R98">
        <v>0</v>
      </c>
      <c r="S98">
        <v>0</v>
      </c>
      <c r="T98" s="53">
        <f t="shared" si="2"/>
        <v>5.98</v>
      </c>
      <c r="U98" s="4">
        <v>1</v>
      </c>
      <c r="V98" s="62">
        <f t="shared" si="3"/>
        <v>6.98</v>
      </c>
    </row>
    <row r="99" spans="1:22" x14ac:dyDescent="0.2">
      <c r="A99" s="11">
        <v>40393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7</v>
      </c>
      <c r="J99" s="4">
        <v>0</v>
      </c>
      <c r="K99" s="4">
        <v>0</v>
      </c>
      <c r="L99" s="4">
        <v>0</v>
      </c>
      <c r="M99" s="4">
        <v>0</v>
      </c>
      <c r="N99" s="1">
        <v>0</v>
      </c>
      <c r="O99" s="4">
        <v>0</v>
      </c>
      <c r="P99" s="4">
        <v>0</v>
      </c>
      <c r="Q99" s="1">
        <v>0</v>
      </c>
      <c r="R99" s="4">
        <v>0</v>
      </c>
      <c r="S99" s="4">
        <v>0</v>
      </c>
      <c r="T99" s="53">
        <f t="shared" si="2"/>
        <v>8</v>
      </c>
      <c r="U99" s="4">
        <v>0</v>
      </c>
      <c r="V99" s="62">
        <f t="shared" si="3"/>
        <v>8</v>
      </c>
    </row>
    <row r="100" spans="1:22" x14ac:dyDescent="0.2">
      <c r="A100" s="11">
        <v>40394</v>
      </c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4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4">
        <v>0</v>
      </c>
      <c r="T100" s="53">
        <f t="shared" si="2"/>
        <v>10</v>
      </c>
      <c r="U100" s="4">
        <v>5</v>
      </c>
      <c r="V100" s="62">
        <f t="shared" si="3"/>
        <v>15</v>
      </c>
    </row>
    <row r="101" spans="1:22" x14ac:dyDescent="0.2">
      <c r="A101" s="11">
        <v>40395</v>
      </c>
      <c r="B101">
        <v>4</v>
      </c>
      <c r="C101">
        <v>0</v>
      </c>
      <c r="D101">
        <v>0</v>
      </c>
      <c r="E101">
        <v>1</v>
      </c>
      <c r="F101">
        <v>0</v>
      </c>
      <c r="G101">
        <v>0</v>
      </c>
      <c r="H101" s="1">
        <v>0</v>
      </c>
      <c r="I101" s="4">
        <v>2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1</v>
      </c>
      <c r="P101" s="4">
        <v>0</v>
      </c>
      <c r="Q101" s="1">
        <v>0</v>
      </c>
      <c r="R101" s="4">
        <v>0</v>
      </c>
      <c r="S101" s="4">
        <v>0</v>
      </c>
      <c r="T101" s="53">
        <f t="shared" si="2"/>
        <v>8</v>
      </c>
      <c r="U101" s="4">
        <v>8</v>
      </c>
      <c r="V101" s="62">
        <f t="shared" si="3"/>
        <v>16</v>
      </c>
    </row>
    <row r="102" spans="1:22" x14ac:dyDescent="0.2">
      <c r="A102" s="11">
        <v>40396</v>
      </c>
      <c r="B102">
        <v>5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8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3">
        <f t="shared" si="2"/>
        <v>15</v>
      </c>
      <c r="U102" s="4">
        <v>18</v>
      </c>
      <c r="V102" s="62">
        <f t="shared" si="3"/>
        <v>33</v>
      </c>
    </row>
    <row r="103" spans="1:22" x14ac:dyDescent="0.2">
      <c r="A103" s="11">
        <v>40397</v>
      </c>
      <c r="B103">
        <v>9.33</v>
      </c>
      <c r="C103">
        <v>0.66</v>
      </c>
      <c r="D103">
        <v>0</v>
      </c>
      <c r="E103">
        <v>0.33</v>
      </c>
      <c r="F103">
        <v>0</v>
      </c>
      <c r="G103">
        <v>0</v>
      </c>
      <c r="H103">
        <v>0</v>
      </c>
      <c r="I103">
        <v>3.66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3">
        <f t="shared" si="2"/>
        <v>13.98</v>
      </c>
      <c r="U103" s="4">
        <v>20.6</v>
      </c>
      <c r="V103" s="62">
        <f t="shared" si="3"/>
        <v>34.58</v>
      </c>
    </row>
    <row r="104" spans="1:22" x14ac:dyDescent="0.2">
      <c r="A104" s="11">
        <v>40398</v>
      </c>
      <c r="B104">
        <v>9.33</v>
      </c>
      <c r="C104">
        <v>0.66</v>
      </c>
      <c r="D104">
        <v>0</v>
      </c>
      <c r="E104">
        <v>0.33</v>
      </c>
      <c r="F104">
        <v>0</v>
      </c>
      <c r="G104">
        <v>0</v>
      </c>
      <c r="H104">
        <v>0</v>
      </c>
      <c r="I104">
        <v>3.66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3">
        <f t="shared" si="2"/>
        <v>13.98</v>
      </c>
      <c r="U104" s="4">
        <v>20.6</v>
      </c>
      <c r="V104" s="62">
        <f t="shared" si="3"/>
        <v>34.58</v>
      </c>
    </row>
    <row r="105" spans="1:22" x14ac:dyDescent="0.2">
      <c r="A105" s="11">
        <v>40399</v>
      </c>
      <c r="B105">
        <v>9.33</v>
      </c>
      <c r="C105">
        <v>0.66</v>
      </c>
      <c r="D105">
        <v>0</v>
      </c>
      <c r="E105">
        <v>0.33</v>
      </c>
      <c r="F105">
        <v>0</v>
      </c>
      <c r="G105">
        <v>0</v>
      </c>
      <c r="H105">
        <v>0</v>
      </c>
      <c r="I105">
        <v>3.66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3">
        <f t="shared" si="2"/>
        <v>13.98</v>
      </c>
      <c r="U105" s="4">
        <v>20.6</v>
      </c>
      <c r="V105" s="62">
        <f t="shared" si="3"/>
        <v>34.58</v>
      </c>
    </row>
    <row r="106" spans="1:22" x14ac:dyDescent="0.2">
      <c r="A106" s="11">
        <v>40400</v>
      </c>
      <c r="B106">
        <v>13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3">
        <f t="shared" si="2"/>
        <v>14</v>
      </c>
      <c r="U106" s="4">
        <v>14</v>
      </c>
      <c r="V106" s="62">
        <f t="shared" si="3"/>
        <v>28</v>
      </c>
    </row>
    <row r="107" spans="1:22" x14ac:dyDescent="0.2">
      <c r="A107" s="11">
        <v>40401</v>
      </c>
      <c r="B107">
        <v>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 s="53">
        <f t="shared" si="2"/>
        <v>9</v>
      </c>
      <c r="U107" s="4">
        <v>4</v>
      </c>
      <c r="V107" s="62">
        <f t="shared" si="3"/>
        <v>13</v>
      </c>
    </row>
    <row r="108" spans="1:22" x14ac:dyDescent="0.2">
      <c r="A108" s="11">
        <v>40402</v>
      </c>
      <c r="B108">
        <v>5</v>
      </c>
      <c r="C108">
        <v>1</v>
      </c>
      <c r="D108">
        <v>0</v>
      </c>
      <c r="E108">
        <v>0</v>
      </c>
      <c r="F108">
        <v>0</v>
      </c>
      <c r="G108" s="24">
        <v>0</v>
      </c>
      <c r="H108" s="1">
        <v>0</v>
      </c>
      <c r="I108" s="4">
        <v>5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4">
        <v>0</v>
      </c>
      <c r="T108" s="53">
        <f t="shared" si="2"/>
        <v>11</v>
      </c>
      <c r="U108" s="4">
        <v>3</v>
      </c>
      <c r="V108" s="62">
        <f t="shared" si="3"/>
        <v>14</v>
      </c>
    </row>
    <row r="109" spans="1:22" x14ac:dyDescent="0.2">
      <c r="A109" s="11">
        <v>40403</v>
      </c>
      <c r="B109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53">
        <f t="shared" ref="T109:T110" si="6">SUM(B109:S109)</f>
        <v>3</v>
      </c>
      <c r="U109" s="4">
        <v>2</v>
      </c>
      <c r="V109" s="62">
        <f t="shared" ref="V109:V110" si="7">SUM(T109:U109)</f>
        <v>5</v>
      </c>
    </row>
    <row r="110" spans="1:22" x14ac:dyDescent="0.2">
      <c r="A110" s="11">
        <v>40404</v>
      </c>
      <c r="B110">
        <v>2</v>
      </c>
      <c r="C110">
        <v>0.25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5.75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1.75</v>
      </c>
      <c r="P110">
        <v>0</v>
      </c>
      <c r="Q110">
        <v>0</v>
      </c>
      <c r="R110">
        <v>0</v>
      </c>
      <c r="S110">
        <v>0</v>
      </c>
      <c r="T110" s="53">
        <f t="shared" si="6"/>
        <v>9.75</v>
      </c>
      <c r="U110" s="4">
        <v>1.5</v>
      </c>
      <c r="V110" s="62">
        <f t="shared" si="7"/>
        <v>11.25</v>
      </c>
    </row>
    <row r="111" spans="1:22" x14ac:dyDescent="0.2">
      <c r="A111" s="11">
        <v>40405</v>
      </c>
      <c r="B111">
        <v>2</v>
      </c>
      <c r="C111">
        <v>0.25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5.75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1.75</v>
      </c>
      <c r="P111">
        <v>0</v>
      </c>
      <c r="Q111">
        <v>0</v>
      </c>
      <c r="R111">
        <v>0</v>
      </c>
      <c r="S111">
        <v>0</v>
      </c>
      <c r="T111" s="53">
        <f t="shared" si="2"/>
        <v>9.75</v>
      </c>
      <c r="U111" s="4">
        <v>1.5</v>
      </c>
      <c r="V111" s="62">
        <f t="shared" si="3"/>
        <v>11.25</v>
      </c>
    </row>
    <row r="112" spans="1:22" x14ac:dyDescent="0.2">
      <c r="A112" s="11">
        <v>40406</v>
      </c>
      <c r="B112">
        <v>2</v>
      </c>
      <c r="C112">
        <v>0.25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5.75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1.75</v>
      </c>
      <c r="P112">
        <v>0</v>
      </c>
      <c r="Q112">
        <v>0</v>
      </c>
      <c r="R112">
        <v>0</v>
      </c>
      <c r="S112">
        <v>0</v>
      </c>
      <c r="T112" s="53">
        <f t="shared" si="2"/>
        <v>9.75</v>
      </c>
      <c r="U112" s="4">
        <v>1.5</v>
      </c>
      <c r="V112" s="62">
        <f t="shared" si="3"/>
        <v>11.25</v>
      </c>
    </row>
    <row r="113" spans="1:22" x14ac:dyDescent="0.2">
      <c r="A113" s="11">
        <v>40407</v>
      </c>
      <c r="B113">
        <v>2</v>
      </c>
      <c r="C113">
        <v>0.25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5.75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1.75</v>
      </c>
      <c r="P113">
        <v>0</v>
      </c>
      <c r="Q113">
        <v>0</v>
      </c>
      <c r="R113">
        <v>0</v>
      </c>
      <c r="S113">
        <v>0</v>
      </c>
      <c r="T113" s="53">
        <f t="shared" si="2"/>
        <v>9.75</v>
      </c>
      <c r="U113" s="4">
        <v>1.5</v>
      </c>
      <c r="V113" s="62">
        <f t="shared" si="3"/>
        <v>11.25</v>
      </c>
    </row>
    <row r="114" spans="1:22" x14ac:dyDescent="0.2">
      <c r="A114" s="11">
        <v>40408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</v>
      </c>
      <c r="P114">
        <v>0</v>
      </c>
      <c r="Q114">
        <v>0</v>
      </c>
      <c r="R114">
        <v>0</v>
      </c>
      <c r="S114">
        <v>0</v>
      </c>
      <c r="T114" s="53">
        <f t="shared" si="2"/>
        <v>12</v>
      </c>
      <c r="U114" s="4">
        <v>1</v>
      </c>
      <c r="V114" s="62">
        <f t="shared" si="3"/>
        <v>13</v>
      </c>
    </row>
    <row r="115" spans="1:22" x14ac:dyDescent="0.2">
      <c r="A115" s="11">
        <v>40409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</v>
      </c>
      <c r="P115">
        <v>0</v>
      </c>
      <c r="Q115">
        <v>0</v>
      </c>
      <c r="R115">
        <v>0</v>
      </c>
      <c r="S115">
        <v>0</v>
      </c>
      <c r="T115" s="53">
        <f t="shared" si="2"/>
        <v>16</v>
      </c>
      <c r="U115" s="4">
        <v>1</v>
      </c>
      <c r="V115" s="62">
        <f t="shared" si="3"/>
        <v>17</v>
      </c>
    </row>
    <row r="116" spans="1:22" x14ac:dyDescent="0.2">
      <c r="A116" s="11">
        <v>40410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 s="53">
        <f t="shared" si="2"/>
        <v>28</v>
      </c>
      <c r="U116" s="4">
        <v>4</v>
      </c>
      <c r="V116" s="62">
        <f t="shared" si="3"/>
        <v>32</v>
      </c>
    </row>
    <row r="117" spans="1:22" x14ac:dyDescent="0.2">
      <c r="A117" s="11">
        <v>40411</v>
      </c>
      <c r="B117">
        <v>2</v>
      </c>
      <c r="C117">
        <v>0</v>
      </c>
      <c r="D117">
        <v>0</v>
      </c>
      <c r="E117">
        <v>0.33</v>
      </c>
      <c r="F117">
        <v>0</v>
      </c>
      <c r="G117" s="24">
        <v>0</v>
      </c>
      <c r="H117" s="1">
        <v>0</v>
      </c>
      <c r="I117" s="4">
        <v>3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0.33</v>
      </c>
      <c r="P117" s="4">
        <v>0</v>
      </c>
      <c r="Q117" s="1">
        <v>0</v>
      </c>
      <c r="R117" s="4">
        <v>0</v>
      </c>
      <c r="S117" s="4">
        <v>0</v>
      </c>
      <c r="T117" s="53">
        <f t="shared" si="2"/>
        <v>5.66</v>
      </c>
      <c r="U117" s="4">
        <v>0.67</v>
      </c>
      <c r="V117" s="62">
        <f t="shared" si="3"/>
        <v>6.33</v>
      </c>
    </row>
    <row r="118" spans="1:22" x14ac:dyDescent="0.2">
      <c r="A118" s="11">
        <v>40412</v>
      </c>
      <c r="B118">
        <v>2</v>
      </c>
      <c r="C118">
        <v>0</v>
      </c>
      <c r="D118">
        <v>0</v>
      </c>
      <c r="E118">
        <v>0.33</v>
      </c>
      <c r="F118">
        <v>0</v>
      </c>
      <c r="G118" s="24">
        <v>0</v>
      </c>
      <c r="H118" s="1">
        <v>0</v>
      </c>
      <c r="I118" s="4">
        <v>3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0.33</v>
      </c>
      <c r="P118" s="4">
        <v>0</v>
      </c>
      <c r="Q118" s="1">
        <v>0</v>
      </c>
      <c r="R118" s="4">
        <v>0</v>
      </c>
      <c r="S118" s="4">
        <v>0</v>
      </c>
      <c r="T118" s="53">
        <f t="shared" si="2"/>
        <v>5.66</v>
      </c>
      <c r="U118" s="4">
        <v>0.67</v>
      </c>
      <c r="V118" s="62">
        <f t="shared" si="3"/>
        <v>6.33</v>
      </c>
    </row>
    <row r="119" spans="1:22" x14ac:dyDescent="0.2">
      <c r="A119" s="11">
        <v>40413</v>
      </c>
      <c r="B119">
        <v>2</v>
      </c>
      <c r="C119">
        <v>0</v>
      </c>
      <c r="D119">
        <v>0</v>
      </c>
      <c r="E119">
        <v>0.33</v>
      </c>
      <c r="F119">
        <v>0</v>
      </c>
      <c r="G119" s="24">
        <v>0</v>
      </c>
      <c r="H119" s="1">
        <v>0</v>
      </c>
      <c r="I119" s="4">
        <v>3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0.33</v>
      </c>
      <c r="P119" s="4">
        <v>0</v>
      </c>
      <c r="Q119" s="1">
        <v>0</v>
      </c>
      <c r="R119" s="4">
        <v>0</v>
      </c>
      <c r="S119" s="4">
        <v>0</v>
      </c>
      <c r="T119" s="53">
        <f>SUM(B119:S119)</f>
        <v>5.66</v>
      </c>
      <c r="U119" s="4">
        <v>0.67</v>
      </c>
      <c r="V119" s="62">
        <f>SUM(T119:U119)</f>
        <v>6.33</v>
      </c>
    </row>
    <row r="120" spans="1:22" x14ac:dyDescent="0.2">
      <c r="A120" s="11">
        <v>40414</v>
      </c>
      <c r="B120">
        <v>5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53">
        <f>SUM(B120:S120)</f>
        <v>13</v>
      </c>
      <c r="U120" s="4">
        <v>28</v>
      </c>
      <c r="V120" s="62">
        <f>SUM(T120:U120)</f>
        <v>41</v>
      </c>
    </row>
    <row r="121" spans="1:22" x14ac:dyDescent="0.2">
      <c r="A121" s="11">
        <v>40415</v>
      </c>
      <c r="B121">
        <v>10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 s="53">
        <f t="shared" si="2"/>
        <v>13</v>
      </c>
      <c r="U121" s="4">
        <v>36</v>
      </c>
      <c r="V121" s="62">
        <f t="shared" si="3"/>
        <v>49</v>
      </c>
    </row>
    <row r="122" spans="1:22" x14ac:dyDescent="0.2">
      <c r="A122" s="11">
        <v>40416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 s="53">
        <f t="shared" si="2"/>
        <v>2</v>
      </c>
      <c r="U122" s="4">
        <v>7</v>
      </c>
      <c r="V122" s="62">
        <f t="shared" si="3"/>
        <v>9</v>
      </c>
    </row>
    <row r="123" spans="1:22" x14ac:dyDescent="0.2">
      <c r="A123" s="11">
        <v>40417</v>
      </c>
      <c r="B123">
        <v>0</v>
      </c>
      <c r="C123">
        <v>0</v>
      </c>
      <c r="D123">
        <v>0</v>
      </c>
      <c r="E123">
        <v>1</v>
      </c>
      <c r="F123">
        <v>0</v>
      </c>
      <c r="G123" s="24">
        <v>0</v>
      </c>
      <c r="H123" s="1">
        <v>0</v>
      </c>
      <c r="I123" s="4">
        <v>1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0</v>
      </c>
      <c r="P123" s="4">
        <v>0</v>
      </c>
      <c r="Q123" s="1">
        <v>0</v>
      </c>
      <c r="R123" s="4">
        <v>0</v>
      </c>
      <c r="S123" s="4">
        <v>0</v>
      </c>
      <c r="T123" s="53">
        <f>SUM(B123:S123)</f>
        <v>2</v>
      </c>
      <c r="U123" s="4">
        <v>1</v>
      </c>
      <c r="V123" s="62">
        <f>SUM(T123:U123)</f>
        <v>3</v>
      </c>
    </row>
    <row r="124" spans="1:22" x14ac:dyDescent="0.2">
      <c r="A124" s="11">
        <v>40418</v>
      </c>
      <c r="B124">
        <v>7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53">
        <v>0</v>
      </c>
      <c r="U124" s="4">
        <v>19.600000000000001</v>
      </c>
      <c r="V124" s="62">
        <f t="shared" si="3"/>
        <v>19.600000000000001</v>
      </c>
    </row>
    <row r="125" spans="1:22" x14ac:dyDescent="0.2">
      <c r="A125" s="11">
        <v>40419</v>
      </c>
      <c r="B125">
        <v>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53">
        <f t="shared" ref="T125:T128" si="8">SUM(B125:S125)</f>
        <v>10</v>
      </c>
      <c r="U125" s="4">
        <v>19.600000000000001</v>
      </c>
      <c r="V125" s="62">
        <f t="shared" ref="V125:V128" si="9">SUM(T125:U125)</f>
        <v>29.6</v>
      </c>
    </row>
    <row r="126" spans="1:22" x14ac:dyDescent="0.2">
      <c r="A126" s="11">
        <v>40420</v>
      </c>
      <c r="B126">
        <v>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53">
        <f t="shared" si="8"/>
        <v>10</v>
      </c>
      <c r="U126" s="4">
        <v>19.600000000000001</v>
      </c>
      <c r="V126" s="62">
        <f t="shared" si="9"/>
        <v>29.6</v>
      </c>
    </row>
    <row r="127" spans="1:22" x14ac:dyDescent="0.2">
      <c r="A127" s="11">
        <v>40421</v>
      </c>
      <c r="B127">
        <v>6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53">
        <f t="shared" si="8"/>
        <v>8</v>
      </c>
      <c r="U127" s="4">
        <v>48</v>
      </c>
      <c r="V127" s="62">
        <f t="shared" si="9"/>
        <v>56</v>
      </c>
    </row>
    <row r="128" spans="1:22" x14ac:dyDescent="0.2">
      <c r="A128" s="11">
        <v>40422</v>
      </c>
      <c r="B128">
        <v>9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0</v>
      </c>
      <c r="T128" s="53">
        <f t="shared" si="8"/>
        <v>14</v>
      </c>
      <c r="U128" s="4">
        <v>11</v>
      </c>
      <c r="V128" s="62">
        <f t="shared" si="9"/>
        <v>25</v>
      </c>
    </row>
    <row r="129" spans="1:22" x14ac:dyDescent="0.2">
      <c r="A129" s="11">
        <v>40423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53">
        <f t="shared" si="2"/>
        <v>1</v>
      </c>
      <c r="U129" s="4">
        <v>2</v>
      </c>
      <c r="V129" s="62">
        <f t="shared" si="3"/>
        <v>3</v>
      </c>
    </row>
    <row r="130" spans="1:22" x14ac:dyDescent="0.2">
      <c r="A130" s="11">
        <v>40424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53">
        <f t="shared" si="2"/>
        <v>0</v>
      </c>
      <c r="U130" s="4">
        <v>0</v>
      </c>
      <c r="V130" s="62">
        <f t="shared" si="3"/>
        <v>0</v>
      </c>
    </row>
    <row r="131" spans="1:22" x14ac:dyDescent="0.2">
      <c r="A131" s="11">
        <v>40425</v>
      </c>
      <c r="B131">
        <v>1.25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53">
        <f t="shared" si="2"/>
        <v>1.25</v>
      </c>
      <c r="U131" s="4">
        <v>0.5</v>
      </c>
      <c r="V131" s="62">
        <f t="shared" si="3"/>
        <v>1.75</v>
      </c>
    </row>
    <row r="132" spans="1:22" x14ac:dyDescent="0.2">
      <c r="A132" s="11">
        <v>40426</v>
      </c>
      <c r="B132">
        <v>1.25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53">
        <f t="shared" si="2"/>
        <v>1.25</v>
      </c>
      <c r="U132" s="4">
        <v>0.5</v>
      </c>
      <c r="V132" s="62">
        <f t="shared" si="3"/>
        <v>1.75</v>
      </c>
    </row>
    <row r="133" spans="1:22" x14ac:dyDescent="0.2">
      <c r="A133" s="11">
        <v>40427</v>
      </c>
      <c r="B133">
        <v>1.25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53">
        <f t="shared" si="2"/>
        <v>1.25</v>
      </c>
      <c r="U133" s="4">
        <v>0.5</v>
      </c>
      <c r="V133" s="62">
        <f t="shared" ref="V133:V138" si="10">SUM(T133:U133)</f>
        <v>1.75</v>
      </c>
    </row>
    <row r="134" spans="1:22" x14ac:dyDescent="0.2">
      <c r="A134" s="11">
        <v>40428</v>
      </c>
      <c r="B134">
        <v>1.25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53">
        <f t="shared" si="2"/>
        <v>1.25</v>
      </c>
      <c r="U134" s="4">
        <v>0.5</v>
      </c>
      <c r="V134" s="62">
        <f>SUM(T134:U134)</f>
        <v>1.75</v>
      </c>
    </row>
    <row r="135" spans="1:22" x14ac:dyDescent="0.2">
      <c r="A135" s="11">
        <v>40429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53">
        <f t="shared" si="2"/>
        <v>1</v>
      </c>
      <c r="U135" s="4">
        <v>0</v>
      </c>
      <c r="V135" s="62">
        <f t="shared" si="10"/>
        <v>1</v>
      </c>
    </row>
    <row r="136" spans="1:22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53">
        <f t="shared" si="2"/>
        <v>1</v>
      </c>
      <c r="U136" s="4">
        <v>0</v>
      </c>
      <c r="V136" s="62">
        <f t="shared" si="10"/>
        <v>1</v>
      </c>
    </row>
    <row r="137" spans="1:22" x14ac:dyDescent="0.2">
      <c r="A137" s="11">
        <v>40431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2">
        <f t="shared" si="10"/>
        <v>0</v>
      </c>
    </row>
    <row r="138" spans="1:22" x14ac:dyDescent="0.2">
      <c r="A138" s="11">
        <v>40432</v>
      </c>
      <c r="B138">
        <v>2.33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0.33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4.33</v>
      </c>
      <c r="P138">
        <v>0</v>
      </c>
      <c r="Q138">
        <v>0</v>
      </c>
      <c r="R138">
        <v>0</v>
      </c>
      <c r="S138">
        <v>0</v>
      </c>
      <c r="T138" s="53">
        <f>SUM(B138:S138)</f>
        <v>6.99</v>
      </c>
      <c r="U138" s="4">
        <v>0.33</v>
      </c>
      <c r="V138" s="62">
        <f t="shared" si="10"/>
        <v>7.32</v>
      </c>
    </row>
    <row r="139" spans="1:22" x14ac:dyDescent="0.2">
      <c r="A139" s="11">
        <v>40433</v>
      </c>
      <c r="B139">
        <v>2.33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0.33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4.33</v>
      </c>
      <c r="P139">
        <v>0</v>
      </c>
      <c r="Q139">
        <v>0</v>
      </c>
      <c r="R139">
        <v>0</v>
      </c>
      <c r="S139">
        <v>0</v>
      </c>
      <c r="T139" s="53">
        <f t="shared" ref="T139:T142" si="11">SUM(B139:S139)</f>
        <v>6.99</v>
      </c>
      <c r="U139" s="4">
        <v>0.33</v>
      </c>
      <c r="V139" s="62" t="s">
        <v>32</v>
      </c>
    </row>
    <row r="140" spans="1:22" x14ac:dyDescent="0.2">
      <c r="A140" s="11">
        <v>40434</v>
      </c>
      <c r="B140">
        <v>2.33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0.33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4.33</v>
      </c>
      <c r="P140">
        <v>0</v>
      </c>
      <c r="Q140">
        <v>0</v>
      </c>
      <c r="R140">
        <v>0</v>
      </c>
      <c r="S140">
        <v>0</v>
      </c>
      <c r="T140" s="53">
        <f t="shared" si="11"/>
        <v>6.99</v>
      </c>
      <c r="U140" s="4">
        <v>0.33</v>
      </c>
      <c r="V140" s="62" t="s">
        <v>32</v>
      </c>
    </row>
    <row r="141" spans="1:22" x14ac:dyDescent="0.2">
      <c r="A141" s="11">
        <v>40435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0</v>
      </c>
      <c r="Q141">
        <v>0</v>
      </c>
      <c r="R141">
        <v>0</v>
      </c>
      <c r="S141">
        <v>0</v>
      </c>
      <c r="T141" s="53">
        <f t="shared" si="11"/>
        <v>7</v>
      </c>
      <c r="U141" s="4">
        <v>0</v>
      </c>
      <c r="V141" s="62" t="s">
        <v>32</v>
      </c>
    </row>
    <row r="142" spans="1:22" x14ac:dyDescent="0.2">
      <c r="A142" s="11">
        <v>40436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0</v>
      </c>
      <c r="Q142">
        <v>0</v>
      </c>
      <c r="R142">
        <v>0</v>
      </c>
      <c r="S142">
        <v>0</v>
      </c>
      <c r="T142" s="53">
        <f t="shared" si="11"/>
        <v>6</v>
      </c>
      <c r="U142" s="55">
        <v>0</v>
      </c>
      <c r="V142" s="62">
        <v>1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23">
        <f>SUM(B143:S143)</f>
        <v>0</v>
      </c>
      <c r="U143" s="55">
        <v>0</v>
      </c>
      <c r="V143" s="62">
        <f>SUM(T143:U143)</f>
        <v>0</v>
      </c>
    </row>
    <row r="144" spans="1:22" x14ac:dyDescent="0.2">
      <c r="A144" s="11">
        <v>40438</v>
      </c>
      <c r="B144"/>
      <c r="G144" s="24"/>
      <c r="H144" s="25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3">
        <v>0</v>
      </c>
      <c r="U144" s="26"/>
      <c r="V144" s="62">
        <v>0</v>
      </c>
    </row>
    <row r="145" spans="1:22" x14ac:dyDescent="0.2">
      <c r="A145" s="11">
        <v>40439</v>
      </c>
      <c r="B145"/>
      <c r="G145" s="24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3">
        <v>0</v>
      </c>
      <c r="U145" s="26"/>
      <c r="V145" s="62">
        <v>0</v>
      </c>
    </row>
    <row r="146" spans="1:22" x14ac:dyDescent="0.2">
      <c r="A146" s="11">
        <v>40440</v>
      </c>
      <c r="B146"/>
      <c r="G146" s="24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3">
        <v>0</v>
      </c>
      <c r="U146" s="26"/>
      <c r="V146" s="62">
        <v>1</v>
      </c>
    </row>
    <row r="147" spans="1:22" x14ac:dyDescent="0.2">
      <c r="A147" s="11">
        <v>40441</v>
      </c>
      <c r="B147"/>
      <c r="G147" s="24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3">
        <v>0</v>
      </c>
      <c r="U147" s="26"/>
      <c r="V147" s="62">
        <v>1</v>
      </c>
    </row>
    <row r="148" spans="1:22" x14ac:dyDescent="0.2">
      <c r="A148" s="11">
        <v>40442</v>
      </c>
      <c r="B148"/>
      <c r="G148" s="24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3">
        <v>0</v>
      </c>
      <c r="U148" s="26"/>
      <c r="V148" s="62">
        <v>1</v>
      </c>
    </row>
    <row r="149" spans="1:22" x14ac:dyDescent="0.2">
      <c r="A149" s="11">
        <v>40443</v>
      </c>
      <c r="B149"/>
      <c r="G149" s="24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3">
        <v>0</v>
      </c>
      <c r="U149" s="26"/>
      <c r="V149" s="62">
        <v>0</v>
      </c>
    </row>
    <row r="150" spans="1:22" x14ac:dyDescent="0.2">
      <c r="A150" s="11">
        <v>40444</v>
      </c>
      <c r="B150"/>
      <c r="G150" s="24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3">
        <v>0</v>
      </c>
      <c r="U150" s="26"/>
      <c r="V150" s="62">
        <v>0</v>
      </c>
    </row>
    <row r="151" spans="1:22" x14ac:dyDescent="0.2">
      <c r="A151" s="11">
        <v>40445</v>
      </c>
      <c r="B151"/>
      <c r="I151"/>
      <c r="O151"/>
      <c r="R151"/>
      <c r="T151" t="s">
        <v>32</v>
      </c>
      <c r="V151" t="s">
        <v>32</v>
      </c>
    </row>
    <row r="152" spans="1:22" x14ac:dyDescent="0.2">
      <c r="A152" s="11">
        <v>40446</v>
      </c>
      <c r="B152"/>
      <c r="G152" s="24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3">
        <v>0</v>
      </c>
      <c r="U152" s="26"/>
      <c r="V152" s="62">
        <v>2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SUM(B9:B132)</f>
        <v>537.29999999999995</v>
      </c>
      <c r="C155">
        <f t="shared" ref="C155:V155" si="12">SUM(C9:C132)</f>
        <v>28.95</v>
      </c>
      <c r="D155">
        <f t="shared" si="12"/>
        <v>0</v>
      </c>
      <c r="E155">
        <f t="shared" si="12"/>
        <v>6.98</v>
      </c>
      <c r="F155">
        <f t="shared" si="12"/>
        <v>2.99</v>
      </c>
      <c r="G155">
        <f t="shared" si="12"/>
        <v>0</v>
      </c>
      <c r="H155">
        <f t="shared" si="12"/>
        <v>0</v>
      </c>
      <c r="I155">
        <f t="shared" si="12"/>
        <v>221.92999999999998</v>
      </c>
      <c r="J155">
        <f t="shared" si="12"/>
        <v>1.99</v>
      </c>
      <c r="K155">
        <f t="shared" si="12"/>
        <v>0</v>
      </c>
      <c r="L155">
        <f t="shared" si="12"/>
        <v>5.98</v>
      </c>
      <c r="M155">
        <f t="shared" si="12"/>
        <v>1</v>
      </c>
      <c r="N155">
        <f t="shared" si="12"/>
        <v>0</v>
      </c>
      <c r="O155">
        <f t="shared" si="12"/>
        <v>169.97000000000011</v>
      </c>
      <c r="P155">
        <f t="shared" si="12"/>
        <v>0</v>
      </c>
      <c r="Q155">
        <f t="shared" si="12"/>
        <v>0</v>
      </c>
      <c r="R155">
        <f t="shared" si="12"/>
        <v>2</v>
      </c>
      <c r="S155">
        <f t="shared" si="12"/>
        <v>0</v>
      </c>
      <c r="T155">
        <f t="shared" si="12"/>
        <v>969.09000000000026</v>
      </c>
      <c r="U155">
        <f t="shared" si="12"/>
        <v>787.4799999999999</v>
      </c>
      <c r="V155">
        <f t="shared" si="12"/>
        <v>1731.5699999999993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C157" t="s">
        <v>27</v>
      </c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27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27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V165"/>
  <sheetViews>
    <sheetView zoomScale="70" zoomScaleNormal="70" workbookViewId="0">
      <pane ySplit="8" topLeftCell="A104" activePane="bottomLeft" state="frozen"/>
      <selection pane="bottomLeft" activeCell="U143" sqref="U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142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143</v>
      </c>
      <c r="B3" s="73"/>
      <c r="C3" s="73"/>
      <c r="E3" s="65" t="s">
        <v>144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145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146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N9" s="1"/>
      <c r="O9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62">
        <f t="shared" si="0"/>
        <v>0</v>
      </c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3.6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0.2</v>
      </c>
      <c r="K24" s="4">
        <v>0</v>
      </c>
      <c r="L24" s="4">
        <v>0</v>
      </c>
      <c r="M24" s="4">
        <v>0</v>
      </c>
      <c r="N24" s="1">
        <v>0</v>
      </c>
      <c r="O24" s="4">
        <v>4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7.8000000000000007</v>
      </c>
      <c r="U24" s="4">
        <v>8.1999999999999993</v>
      </c>
      <c r="V24" s="62">
        <f t="shared" si="1"/>
        <v>16</v>
      </c>
    </row>
    <row r="25" spans="1:22" x14ac:dyDescent="0.2">
      <c r="A25" s="11">
        <v>40319</v>
      </c>
      <c r="B25">
        <v>3.6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0.2</v>
      </c>
      <c r="K25" s="4">
        <v>0</v>
      </c>
      <c r="L25" s="4">
        <v>0</v>
      </c>
      <c r="M25" s="4">
        <v>0</v>
      </c>
      <c r="N25" s="1">
        <v>0</v>
      </c>
      <c r="O25" s="4">
        <v>4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7.8000000000000007</v>
      </c>
      <c r="U25" s="4">
        <v>8.1999999999999993</v>
      </c>
      <c r="V25" s="62">
        <f t="shared" si="1"/>
        <v>16</v>
      </c>
    </row>
    <row r="26" spans="1:22" x14ac:dyDescent="0.2">
      <c r="A26" s="11">
        <v>40320</v>
      </c>
      <c r="B26">
        <v>3.6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0.2</v>
      </c>
      <c r="K26" s="4">
        <v>0</v>
      </c>
      <c r="L26" s="4">
        <v>0</v>
      </c>
      <c r="M26" s="4">
        <v>0</v>
      </c>
      <c r="N26" s="1">
        <v>0</v>
      </c>
      <c r="O26" s="4">
        <v>4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7.8000000000000007</v>
      </c>
      <c r="U26" s="4">
        <v>8.1999999999999993</v>
      </c>
      <c r="V26" s="62">
        <f t="shared" si="1"/>
        <v>16</v>
      </c>
    </row>
    <row r="27" spans="1:22" x14ac:dyDescent="0.2">
      <c r="A27" s="11">
        <v>40321</v>
      </c>
      <c r="B27">
        <v>3.6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0.2</v>
      </c>
      <c r="K27" s="4">
        <v>0</v>
      </c>
      <c r="L27" s="4">
        <v>0</v>
      </c>
      <c r="M27" s="4">
        <v>0</v>
      </c>
      <c r="N27" s="1">
        <v>0</v>
      </c>
      <c r="O27" s="4">
        <v>4</v>
      </c>
      <c r="P27" s="4">
        <v>0</v>
      </c>
      <c r="Q27" s="1">
        <v>0</v>
      </c>
      <c r="R27" s="4">
        <v>0</v>
      </c>
      <c r="S27" s="1">
        <v>0</v>
      </c>
      <c r="T27" s="62">
        <f t="shared" si="0"/>
        <v>7.8000000000000007</v>
      </c>
      <c r="U27" s="4">
        <v>8.1999999999999993</v>
      </c>
      <c r="V27" s="62">
        <f>SUM(T27:U27)</f>
        <v>16</v>
      </c>
    </row>
    <row r="28" spans="1:22" x14ac:dyDescent="0.2">
      <c r="A28" s="11">
        <v>40322</v>
      </c>
      <c r="B28">
        <v>3.6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0.2</v>
      </c>
      <c r="K28" s="4">
        <v>0</v>
      </c>
      <c r="L28" s="4">
        <v>0</v>
      </c>
      <c r="M28" s="4">
        <v>0</v>
      </c>
      <c r="N28" s="1">
        <v>0</v>
      </c>
      <c r="O28" s="4">
        <v>4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7.8000000000000007</v>
      </c>
      <c r="U28" s="4">
        <v>8.1999999999999993</v>
      </c>
      <c r="V28" s="62">
        <f>SUM(T28:U28)</f>
        <v>16</v>
      </c>
    </row>
    <row r="29" spans="1:22" x14ac:dyDescent="0.2">
      <c r="A29" s="11">
        <v>40323</v>
      </c>
      <c r="B29">
        <v>18</v>
      </c>
      <c r="C29">
        <v>0</v>
      </c>
      <c r="D29">
        <v>0</v>
      </c>
      <c r="E29">
        <v>0</v>
      </c>
      <c r="F29">
        <v>1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3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22</v>
      </c>
      <c r="U29" s="4">
        <v>7</v>
      </c>
      <c r="V29" s="62">
        <f>SUM(T29:U29)</f>
        <v>29</v>
      </c>
    </row>
    <row r="30" spans="1:22" x14ac:dyDescent="0.2">
      <c r="A30" s="11">
        <v>40324</v>
      </c>
      <c r="B30">
        <v>33</v>
      </c>
      <c r="C30">
        <v>1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1</v>
      </c>
      <c r="J30" s="4">
        <v>0</v>
      </c>
      <c r="K30" s="4">
        <v>0</v>
      </c>
      <c r="L30" s="4">
        <v>3</v>
      </c>
      <c r="M30" s="4">
        <v>0</v>
      </c>
      <c r="N30" s="1">
        <v>0</v>
      </c>
      <c r="O30" s="4">
        <v>13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51</v>
      </c>
      <c r="U30" s="4">
        <v>72</v>
      </c>
      <c r="V30" s="62">
        <f>SUM(T30:U30)</f>
        <v>123</v>
      </c>
    </row>
    <row r="31" spans="1:22" x14ac:dyDescent="0.2">
      <c r="A31" s="11">
        <v>40325</v>
      </c>
      <c r="B31">
        <v>62</v>
      </c>
      <c r="C31">
        <v>0</v>
      </c>
      <c r="D31">
        <v>0</v>
      </c>
      <c r="E31">
        <v>0</v>
      </c>
      <c r="F31">
        <v>1</v>
      </c>
      <c r="G31">
        <v>0</v>
      </c>
      <c r="H31" s="1">
        <v>0</v>
      </c>
      <c r="I31" s="4">
        <v>2</v>
      </c>
      <c r="J31" s="4">
        <v>0</v>
      </c>
      <c r="K31" s="4">
        <v>0</v>
      </c>
      <c r="L31" s="4">
        <v>1</v>
      </c>
      <c r="M31" s="4">
        <v>0</v>
      </c>
      <c r="N31" s="1">
        <v>0</v>
      </c>
      <c r="O31" s="4">
        <v>15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81</v>
      </c>
      <c r="U31" s="4">
        <v>81</v>
      </c>
      <c r="V31" s="62">
        <f t="shared" si="1"/>
        <v>162</v>
      </c>
    </row>
    <row r="32" spans="1:22" x14ac:dyDescent="0.2">
      <c r="A32" s="11">
        <v>40326</v>
      </c>
      <c r="B32">
        <v>116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2</v>
      </c>
      <c r="M32" s="4">
        <v>0</v>
      </c>
      <c r="N32" s="1">
        <v>0</v>
      </c>
      <c r="O32" s="4">
        <v>46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164</v>
      </c>
      <c r="U32" s="4">
        <v>154</v>
      </c>
      <c r="V32" s="62">
        <f t="shared" si="1"/>
        <v>318</v>
      </c>
    </row>
    <row r="33" spans="1:22" x14ac:dyDescent="0.2">
      <c r="A33" s="11">
        <v>40327</v>
      </c>
      <c r="B33">
        <v>57.5</v>
      </c>
      <c r="C33">
        <v>2.5</v>
      </c>
      <c r="D33">
        <v>0</v>
      </c>
      <c r="E33">
        <v>0</v>
      </c>
      <c r="F33">
        <v>2.5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10</v>
      </c>
      <c r="M33" s="4">
        <v>0</v>
      </c>
      <c r="N33" s="12">
        <v>0</v>
      </c>
      <c r="O33" s="4">
        <v>92.5</v>
      </c>
      <c r="P33" s="4">
        <v>0</v>
      </c>
      <c r="Q33" s="12">
        <v>0</v>
      </c>
      <c r="R33" s="4">
        <v>0</v>
      </c>
      <c r="S33" s="12">
        <v>0</v>
      </c>
      <c r="T33" s="62">
        <f t="shared" si="0"/>
        <v>165</v>
      </c>
      <c r="U33" s="4">
        <v>155</v>
      </c>
      <c r="V33" s="62">
        <f t="shared" si="1"/>
        <v>320</v>
      </c>
    </row>
    <row r="34" spans="1:22" x14ac:dyDescent="0.2">
      <c r="A34" s="11">
        <v>40328</v>
      </c>
      <c r="B34">
        <v>57.5</v>
      </c>
      <c r="C34">
        <v>2.5</v>
      </c>
      <c r="D34">
        <v>0</v>
      </c>
      <c r="E34">
        <v>0</v>
      </c>
      <c r="F34">
        <v>2.5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10</v>
      </c>
      <c r="M34" s="4">
        <v>0</v>
      </c>
      <c r="N34" s="12">
        <v>0</v>
      </c>
      <c r="O34" s="4">
        <v>92.5</v>
      </c>
      <c r="P34" s="4">
        <v>0</v>
      </c>
      <c r="Q34" s="12">
        <v>0</v>
      </c>
      <c r="R34" s="4">
        <v>0</v>
      </c>
      <c r="S34" s="12">
        <v>0</v>
      </c>
      <c r="T34" s="62">
        <f t="shared" si="0"/>
        <v>165</v>
      </c>
      <c r="U34" s="4">
        <v>155</v>
      </c>
      <c r="V34" s="62">
        <f t="shared" si="1"/>
        <v>320</v>
      </c>
    </row>
    <row r="35" spans="1:22" x14ac:dyDescent="0.2">
      <c r="A35" s="11">
        <v>40329</v>
      </c>
      <c r="B35">
        <v>57.5</v>
      </c>
      <c r="C35">
        <v>2.5</v>
      </c>
      <c r="D35">
        <v>0</v>
      </c>
      <c r="E35">
        <v>0</v>
      </c>
      <c r="F35">
        <v>2.5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10</v>
      </c>
      <c r="M35" s="4">
        <v>0</v>
      </c>
      <c r="N35" s="12">
        <v>0</v>
      </c>
      <c r="O35" s="4">
        <v>92.5</v>
      </c>
      <c r="P35" s="4">
        <v>0</v>
      </c>
      <c r="Q35" s="12">
        <v>0</v>
      </c>
      <c r="R35" s="4">
        <v>0</v>
      </c>
      <c r="S35" s="12">
        <v>0</v>
      </c>
      <c r="T35" s="62">
        <f t="shared" si="0"/>
        <v>165</v>
      </c>
      <c r="U35" s="4">
        <v>155</v>
      </c>
      <c r="V35" s="62">
        <f>SUM(T35:U35)</f>
        <v>320</v>
      </c>
    </row>
    <row r="36" spans="1:22" x14ac:dyDescent="0.2">
      <c r="A36" s="11">
        <v>40330</v>
      </c>
      <c r="B36">
        <v>57.5</v>
      </c>
      <c r="C36">
        <v>2.5</v>
      </c>
      <c r="D36">
        <v>0</v>
      </c>
      <c r="E36">
        <v>0</v>
      </c>
      <c r="F36">
        <v>2.5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10</v>
      </c>
      <c r="M36" s="4">
        <v>0</v>
      </c>
      <c r="N36" s="12">
        <v>0</v>
      </c>
      <c r="O36" s="4">
        <v>92.5</v>
      </c>
      <c r="P36" s="4">
        <v>0</v>
      </c>
      <c r="Q36" s="12">
        <v>0</v>
      </c>
      <c r="R36" s="4">
        <v>0</v>
      </c>
      <c r="S36" s="12">
        <v>0</v>
      </c>
      <c r="T36" s="62">
        <f t="shared" si="0"/>
        <v>165</v>
      </c>
      <c r="U36" s="4">
        <v>155</v>
      </c>
      <c r="V36" s="62">
        <f>SUM(T36:U36)</f>
        <v>320</v>
      </c>
    </row>
    <row r="37" spans="1:22" x14ac:dyDescent="0.2">
      <c r="A37" s="11">
        <v>40331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 s="62">
        <f t="shared" si="0"/>
        <v>17</v>
      </c>
      <c r="U37" s="4">
        <v>7</v>
      </c>
      <c r="V37" s="62">
        <f t="shared" si="1"/>
        <v>24</v>
      </c>
    </row>
    <row r="38" spans="1:22" x14ac:dyDescent="0.2">
      <c r="A38" s="11">
        <v>40332</v>
      </c>
      <c r="B38">
        <v>42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1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8</v>
      </c>
      <c r="P38" s="4">
        <v>0</v>
      </c>
      <c r="Q38" s="1">
        <v>0</v>
      </c>
      <c r="R38" s="4">
        <v>0</v>
      </c>
      <c r="S38" s="1">
        <v>0</v>
      </c>
      <c r="T38" s="62">
        <f t="shared" si="0"/>
        <v>51</v>
      </c>
      <c r="U38" s="4">
        <v>25</v>
      </c>
      <c r="V38" s="62">
        <f t="shared" si="1"/>
        <v>76</v>
      </c>
    </row>
    <row r="39" spans="1:22" x14ac:dyDescent="0.2">
      <c r="A39" s="11">
        <v>40333</v>
      </c>
      <c r="B39">
        <v>6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1</v>
      </c>
      <c r="J39" s="4">
        <v>0</v>
      </c>
      <c r="K39" s="4">
        <v>0</v>
      </c>
      <c r="L39" s="4">
        <v>2</v>
      </c>
      <c r="M39" s="4">
        <v>0</v>
      </c>
      <c r="N39" s="1">
        <v>0</v>
      </c>
      <c r="O39" s="4">
        <v>7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16</v>
      </c>
      <c r="U39" s="4">
        <v>1</v>
      </c>
      <c r="V39" s="62">
        <f t="shared" si="1"/>
        <v>17</v>
      </c>
    </row>
    <row r="40" spans="1:22" x14ac:dyDescent="0.2">
      <c r="A40" s="11">
        <v>40334</v>
      </c>
      <c r="B40">
        <v>26</v>
      </c>
      <c r="C40">
        <v>0.67</v>
      </c>
      <c r="D40">
        <v>0</v>
      </c>
      <c r="E40">
        <v>1.33</v>
      </c>
      <c r="F40">
        <v>1</v>
      </c>
      <c r="G40">
        <v>0</v>
      </c>
      <c r="H40">
        <v>0</v>
      </c>
      <c r="I40">
        <v>1</v>
      </c>
      <c r="J40">
        <v>1</v>
      </c>
      <c r="K40">
        <v>0</v>
      </c>
      <c r="L40">
        <v>3.67</v>
      </c>
      <c r="M40">
        <v>0</v>
      </c>
      <c r="N40">
        <v>0</v>
      </c>
      <c r="O40">
        <v>38.67</v>
      </c>
      <c r="P40">
        <v>0</v>
      </c>
      <c r="Q40">
        <v>0</v>
      </c>
      <c r="R40">
        <v>0</v>
      </c>
      <c r="S40">
        <v>0.67</v>
      </c>
      <c r="T40" s="62">
        <f t="shared" si="0"/>
        <v>74.010000000000005</v>
      </c>
      <c r="U40" s="4">
        <v>27.67</v>
      </c>
      <c r="V40" s="62">
        <f t="shared" si="1"/>
        <v>101.68</v>
      </c>
    </row>
    <row r="41" spans="1:22" x14ac:dyDescent="0.2">
      <c r="A41" s="11">
        <v>40335</v>
      </c>
      <c r="B41">
        <v>26</v>
      </c>
      <c r="C41">
        <v>0.67</v>
      </c>
      <c r="D41">
        <v>0</v>
      </c>
      <c r="E41">
        <v>1.33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3.67</v>
      </c>
      <c r="M41">
        <v>0</v>
      </c>
      <c r="N41">
        <v>0</v>
      </c>
      <c r="O41">
        <v>38.67</v>
      </c>
      <c r="P41">
        <v>0</v>
      </c>
      <c r="Q41">
        <v>0</v>
      </c>
      <c r="R41">
        <v>0</v>
      </c>
      <c r="S41">
        <v>0.67</v>
      </c>
      <c r="T41" s="62">
        <f t="shared" si="0"/>
        <v>74.010000000000005</v>
      </c>
      <c r="U41" s="4">
        <v>27.67</v>
      </c>
      <c r="V41" s="62">
        <v>0.6</v>
      </c>
    </row>
    <row r="42" spans="1:22" x14ac:dyDescent="0.2">
      <c r="A42" s="11">
        <v>40336</v>
      </c>
      <c r="B42">
        <v>26</v>
      </c>
      <c r="C42">
        <v>0.67</v>
      </c>
      <c r="D42">
        <v>0</v>
      </c>
      <c r="E42">
        <v>1.33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3.67</v>
      </c>
      <c r="M42">
        <v>0</v>
      </c>
      <c r="N42">
        <v>0</v>
      </c>
      <c r="O42">
        <v>38.67</v>
      </c>
      <c r="P42">
        <v>0</v>
      </c>
      <c r="Q42">
        <v>0</v>
      </c>
      <c r="R42">
        <v>0</v>
      </c>
      <c r="S42">
        <v>0.67</v>
      </c>
      <c r="T42" s="62">
        <f t="shared" si="0"/>
        <v>74.010000000000005</v>
      </c>
      <c r="U42" s="4">
        <v>27.67</v>
      </c>
      <c r="V42" s="62">
        <v>0.6</v>
      </c>
    </row>
    <row r="43" spans="1:22" x14ac:dyDescent="0.2">
      <c r="A43" s="11">
        <v>40337</v>
      </c>
      <c r="B43">
        <v>27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4</v>
      </c>
      <c r="M43" s="4">
        <v>0</v>
      </c>
      <c r="N43" s="1">
        <v>0</v>
      </c>
      <c r="O43" s="4">
        <v>20</v>
      </c>
      <c r="P43" s="4">
        <v>0</v>
      </c>
      <c r="Q43" s="1">
        <v>0</v>
      </c>
      <c r="R43" s="4">
        <v>0</v>
      </c>
      <c r="S43" s="1">
        <v>0</v>
      </c>
      <c r="T43" s="62">
        <f t="shared" si="0"/>
        <v>51</v>
      </c>
      <c r="U43" s="4">
        <v>33</v>
      </c>
      <c r="V43" s="62">
        <v>0.6</v>
      </c>
    </row>
    <row r="44" spans="1:22" x14ac:dyDescent="0.2">
      <c r="A44" s="11">
        <v>40338</v>
      </c>
      <c r="B44">
        <v>27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3</v>
      </c>
      <c r="M44">
        <v>0</v>
      </c>
      <c r="N44">
        <v>0</v>
      </c>
      <c r="O44">
        <v>26</v>
      </c>
      <c r="P44">
        <v>0</v>
      </c>
      <c r="Q44">
        <v>0</v>
      </c>
      <c r="R44">
        <v>0</v>
      </c>
      <c r="S44">
        <v>0</v>
      </c>
      <c r="T44" s="62">
        <f t="shared" si="0"/>
        <v>57</v>
      </c>
      <c r="U44" s="4">
        <v>28</v>
      </c>
      <c r="V44" s="62">
        <f t="shared" si="1"/>
        <v>85</v>
      </c>
    </row>
    <row r="45" spans="1:22" x14ac:dyDescent="0.2">
      <c r="A45" s="11">
        <v>40339</v>
      </c>
      <c r="B45">
        <v>30</v>
      </c>
      <c r="C45">
        <v>0</v>
      </c>
      <c r="D45">
        <v>0</v>
      </c>
      <c r="E45">
        <v>0</v>
      </c>
      <c r="F45">
        <v>0</v>
      </c>
      <c r="G45">
        <v>7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18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55</v>
      </c>
      <c r="U45" s="4">
        <v>26</v>
      </c>
      <c r="V45" s="62">
        <f t="shared" si="1"/>
        <v>81</v>
      </c>
    </row>
    <row r="46" spans="1:22" x14ac:dyDescent="0.2">
      <c r="A46" s="11">
        <v>40340</v>
      </c>
      <c r="B46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62">
        <f t="shared" si="0"/>
        <v>6</v>
      </c>
      <c r="U46" s="4">
        <v>3</v>
      </c>
      <c r="V46" s="62">
        <f t="shared" si="1"/>
        <v>9</v>
      </c>
    </row>
    <row r="47" spans="1:22" x14ac:dyDescent="0.2">
      <c r="A47" s="11">
        <v>40341</v>
      </c>
      <c r="B47">
        <v>18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2.33</v>
      </c>
      <c r="M47">
        <v>0</v>
      </c>
      <c r="N47">
        <v>0</v>
      </c>
      <c r="O47">
        <v>12.66</v>
      </c>
      <c r="P47">
        <v>0</v>
      </c>
      <c r="Q47">
        <v>0</v>
      </c>
      <c r="R47">
        <v>0</v>
      </c>
      <c r="S47">
        <v>0</v>
      </c>
      <c r="T47" s="62">
        <f t="shared" si="0"/>
        <v>32.989999999999995</v>
      </c>
      <c r="U47" s="4">
        <v>12</v>
      </c>
      <c r="V47" s="62">
        <f t="shared" si="1"/>
        <v>44.989999999999995</v>
      </c>
    </row>
    <row r="48" spans="1:22" x14ac:dyDescent="0.2">
      <c r="A48" s="11">
        <v>40342</v>
      </c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2.33</v>
      </c>
      <c r="M48">
        <v>0</v>
      </c>
      <c r="N48">
        <v>0</v>
      </c>
      <c r="O48">
        <v>12.66</v>
      </c>
      <c r="P48">
        <v>0</v>
      </c>
      <c r="Q48">
        <v>0</v>
      </c>
      <c r="R48">
        <v>0</v>
      </c>
      <c r="S48">
        <v>0</v>
      </c>
      <c r="T48" s="62">
        <f t="shared" si="0"/>
        <v>32.989999999999995</v>
      </c>
      <c r="U48" s="4">
        <v>12</v>
      </c>
      <c r="V48" s="62">
        <f t="shared" si="1"/>
        <v>44.989999999999995</v>
      </c>
    </row>
    <row r="49" spans="1:22" x14ac:dyDescent="0.2">
      <c r="A49" s="11">
        <v>40343</v>
      </c>
      <c r="B49">
        <v>18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2.33</v>
      </c>
      <c r="M49">
        <v>0</v>
      </c>
      <c r="N49">
        <v>0</v>
      </c>
      <c r="O49">
        <v>12.66</v>
      </c>
      <c r="P49">
        <v>0</v>
      </c>
      <c r="Q49">
        <v>0</v>
      </c>
      <c r="R49">
        <v>0</v>
      </c>
      <c r="S49">
        <v>0</v>
      </c>
      <c r="T49" s="62">
        <f t="shared" si="0"/>
        <v>32.989999999999995</v>
      </c>
      <c r="U49" s="4">
        <v>12</v>
      </c>
      <c r="V49" s="62">
        <f t="shared" si="1"/>
        <v>44.989999999999995</v>
      </c>
    </row>
    <row r="50" spans="1:22" x14ac:dyDescent="0.2">
      <c r="A50" s="11">
        <v>40344</v>
      </c>
      <c r="B50">
        <v>390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12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402</v>
      </c>
      <c r="U50" s="4">
        <v>39</v>
      </c>
      <c r="V50" s="62">
        <f t="shared" si="1"/>
        <v>441</v>
      </c>
    </row>
    <row r="51" spans="1:22" x14ac:dyDescent="0.2">
      <c r="A51" s="11">
        <v>40345</v>
      </c>
      <c r="B51">
        <v>252</v>
      </c>
      <c r="C51">
        <v>0</v>
      </c>
      <c r="D51">
        <v>0</v>
      </c>
      <c r="E51">
        <v>0</v>
      </c>
      <c r="F51">
        <v>4</v>
      </c>
      <c r="G51">
        <v>0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0</v>
      </c>
      <c r="O51">
        <v>28</v>
      </c>
      <c r="P51">
        <v>0</v>
      </c>
      <c r="Q51">
        <v>0</v>
      </c>
      <c r="R51">
        <v>0</v>
      </c>
      <c r="S51">
        <v>0</v>
      </c>
      <c r="T51" s="62">
        <f t="shared" si="0"/>
        <v>288</v>
      </c>
      <c r="U51" s="4">
        <v>48</v>
      </c>
      <c r="V51" s="62">
        <f t="shared" si="1"/>
        <v>336</v>
      </c>
    </row>
    <row r="52" spans="1:22" x14ac:dyDescent="0.2">
      <c r="A52" s="11">
        <v>40346</v>
      </c>
      <c r="B52">
        <v>712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</v>
      </c>
      <c r="M52">
        <v>0</v>
      </c>
      <c r="N52">
        <v>0</v>
      </c>
      <c r="O52">
        <v>24</v>
      </c>
      <c r="P52">
        <v>0</v>
      </c>
      <c r="Q52">
        <v>0</v>
      </c>
      <c r="R52">
        <v>0</v>
      </c>
      <c r="S52">
        <v>0</v>
      </c>
      <c r="T52" s="62">
        <f t="shared" si="0"/>
        <v>740</v>
      </c>
      <c r="U52" s="4">
        <v>152</v>
      </c>
      <c r="V52" s="62">
        <f t="shared" si="1"/>
        <v>892</v>
      </c>
    </row>
    <row r="53" spans="1:22" x14ac:dyDescent="0.2">
      <c r="A53" s="11">
        <v>40347</v>
      </c>
      <c r="B53">
        <v>460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</v>
      </c>
      <c r="K53">
        <v>0</v>
      </c>
      <c r="L53">
        <v>4</v>
      </c>
      <c r="M53">
        <v>0</v>
      </c>
      <c r="N53">
        <v>0</v>
      </c>
      <c r="O53">
        <v>24</v>
      </c>
      <c r="P53">
        <v>0</v>
      </c>
      <c r="Q53">
        <v>0</v>
      </c>
      <c r="R53">
        <v>0</v>
      </c>
      <c r="S53">
        <v>0</v>
      </c>
      <c r="T53" s="62">
        <f t="shared" si="0"/>
        <v>490</v>
      </c>
      <c r="U53" s="4">
        <v>52</v>
      </c>
      <c r="V53" s="62">
        <f t="shared" si="1"/>
        <v>542</v>
      </c>
    </row>
    <row r="54" spans="1:22" x14ac:dyDescent="0.2">
      <c r="A54" s="11">
        <v>40348</v>
      </c>
      <c r="B54">
        <v>426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</v>
      </c>
      <c r="M54">
        <v>0</v>
      </c>
      <c r="N54">
        <v>0</v>
      </c>
      <c r="O54">
        <v>8</v>
      </c>
      <c r="P54">
        <v>0</v>
      </c>
      <c r="Q54">
        <v>0</v>
      </c>
      <c r="R54">
        <v>2</v>
      </c>
      <c r="S54">
        <v>0</v>
      </c>
      <c r="T54" s="62">
        <f t="shared" si="0"/>
        <v>440</v>
      </c>
      <c r="U54" s="4">
        <v>31</v>
      </c>
      <c r="V54" s="62">
        <f t="shared" si="1"/>
        <v>471</v>
      </c>
    </row>
    <row r="55" spans="1:22" x14ac:dyDescent="0.2">
      <c r="A55" s="11">
        <v>40349</v>
      </c>
      <c r="B55">
        <v>426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</v>
      </c>
      <c r="M55">
        <v>0</v>
      </c>
      <c r="N55">
        <v>0</v>
      </c>
      <c r="O55">
        <v>8</v>
      </c>
      <c r="P55">
        <v>0</v>
      </c>
      <c r="Q55">
        <v>0</v>
      </c>
      <c r="R55">
        <v>2</v>
      </c>
      <c r="S55">
        <v>0</v>
      </c>
      <c r="T55" s="62">
        <f t="shared" si="0"/>
        <v>440</v>
      </c>
      <c r="U55" s="4">
        <v>31</v>
      </c>
      <c r="V55" s="62">
        <f t="shared" si="1"/>
        <v>471</v>
      </c>
    </row>
    <row r="56" spans="1:22" x14ac:dyDescent="0.2">
      <c r="A56" s="11">
        <v>40350</v>
      </c>
      <c r="B56">
        <v>426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4</v>
      </c>
      <c r="M56">
        <v>0</v>
      </c>
      <c r="N56">
        <v>0</v>
      </c>
      <c r="O56">
        <v>8</v>
      </c>
      <c r="P56">
        <v>0</v>
      </c>
      <c r="Q56">
        <v>0</v>
      </c>
      <c r="R56">
        <v>2</v>
      </c>
      <c r="S56">
        <v>0</v>
      </c>
      <c r="T56" s="62">
        <f t="shared" si="0"/>
        <v>440</v>
      </c>
      <c r="U56" s="4">
        <v>31</v>
      </c>
      <c r="V56" s="62">
        <f t="shared" si="1"/>
        <v>471</v>
      </c>
    </row>
    <row r="57" spans="1:22" x14ac:dyDescent="0.2">
      <c r="A57" s="11">
        <v>40351</v>
      </c>
      <c r="B57">
        <v>178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</v>
      </c>
      <c r="P57">
        <v>0</v>
      </c>
      <c r="Q57">
        <v>0</v>
      </c>
      <c r="R57">
        <v>0</v>
      </c>
      <c r="S57">
        <v>0</v>
      </c>
      <c r="T57" s="62">
        <f t="shared" si="0"/>
        <v>181</v>
      </c>
      <c r="U57" s="4">
        <v>30</v>
      </c>
      <c r="V57" s="62">
        <f t="shared" si="1"/>
        <v>211</v>
      </c>
    </row>
    <row r="58" spans="1:22" x14ac:dyDescent="0.2">
      <c r="A58" s="11">
        <v>40352</v>
      </c>
      <c r="B58">
        <v>261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266</v>
      </c>
      <c r="U58" s="4">
        <v>20</v>
      </c>
      <c r="V58" s="62">
        <f t="shared" si="1"/>
        <v>286</v>
      </c>
    </row>
    <row r="59" spans="1:22" x14ac:dyDescent="0.2">
      <c r="A59" s="11">
        <v>40353</v>
      </c>
      <c r="B59">
        <v>164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  <c r="J59">
        <v>1</v>
      </c>
      <c r="K59">
        <v>0</v>
      </c>
      <c r="L59">
        <v>5</v>
      </c>
      <c r="M59">
        <v>0</v>
      </c>
      <c r="N59">
        <v>0</v>
      </c>
      <c r="O59">
        <v>8</v>
      </c>
      <c r="P59">
        <v>0</v>
      </c>
      <c r="Q59">
        <v>0</v>
      </c>
      <c r="R59">
        <v>0</v>
      </c>
      <c r="S59">
        <v>0</v>
      </c>
      <c r="T59" s="62">
        <f t="shared" si="0"/>
        <v>180</v>
      </c>
      <c r="U59" s="4">
        <v>17</v>
      </c>
      <c r="V59" s="62">
        <f t="shared" si="1"/>
        <v>197</v>
      </c>
    </row>
    <row r="60" spans="1:22" x14ac:dyDescent="0.2">
      <c r="A60" s="11">
        <v>40354</v>
      </c>
      <c r="B60">
        <v>278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2</v>
      </c>
      <c r="M60">
        <v>0</v>
      </c>
      <c r="N60">
        <v>0</v>
      </c>
      <c r="O60">
        <v>2</v>
      </c>
      <c r="P60">
        <v>0</v>
      </c>
      <c r="Q60">
        <v>0</v>
      </c>
      <c r="R60">
        <v>2</v>
      </c>
      <c r="S60">
        <v>0</v>
      </c>
      <c r="T60" s="62">
        <f t="shared" si="0"/>
        <v>285</v>
      </c>
      <c r="U60" s="4">
        <v>25</v>
      </c>
      <c r="V60" s="62">
        <f t="shared" si="1"/>
        <v>310</v>
      </c>
    </row>
    <row r="61" spans="1:22" x14ac:dyDescent="0.2">
      <c r="A61" s="11">
        <v>40355</v>
      </c>
      <c r="B61">
        <v>137</v>
      </c>
      <c r="C61">
        <v>0.66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0.33</v>
      </c>
      <c r="K61">
        <v>0</v>
      </c>
      <c r="L61">
        <v>0.66</v>
      </c>
      <c r="M61">
        <v>0</v>
      </c>
      <c r="N61">
        <v>0</v>
      </c>
      <c r="O61">
        <v>3</v>
      </c>
      <c r="P61">
        <v>0</v>
      </c>
      <c r="Q61">
        <v>0</v>
      </c>
      <c r="R61">
        <v>0.66</v>
      </c>
      <c r="S61">
        <v>0</v>
      </c>
      <c r="T61" s="62">
        <f t="shared" si="0"/>
        <v>143.31</v>
      </c>
      <c r="U61" s="4">
        <v>19</v>
      </c>
      <c r="V61" s="62">
        <f t="shared" si="1"/>
        <v>162.31</v>
      </c>
    </row>
    <row r="62" spans="1:22" x14ac:dyDescent="0.2">
      <c r="A62" s="11">
        <v>40356</v>
      </c>
      <c r="B62">
        <v>137</v>
      </c>
      <c r="C62">
        <v>0.66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0.33</v>
      </c>
      <c r="K62">
        <v>0</v>
      </c>
      <c r="L62">
        <v>0.66</v>
      </c>
      <c r="M62">
        <v>0</v>
      </c>
      <c r="N62">
        <v>0</v>
      </c>
      <c r="O62">
        <v>3</v>
      </c>
      <c r="P62">
        <v>0</v>
      </c>
      <c r="Q62">
        <v>0</v>
      </c>
      <c r="R62">
        <v>0.66</v>
      </c>
      <c r="S62">
        <v>0</v>
      </c>
      <c r="T62" s="62">
        <f t="shared" si="0"/>
        <v>143.31</v>
      </c>
      <c r="U62" s="4">
        <v>19</v>
      </c>
      <c r="V62" s="62">
        <f t="shared" si="1"/>
        <v>162.31</v>
      </c>
    </row>
    <row r="63" spans="1:22" x14ac:dyDescent="0.2">
      <c r="A63" s="11">
        <v>40357</v>
      </c>
      <c r="B63">
        <v>137</v>
      </c>
      <c r="C63">
        <v>0.66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0.33</v>
      </c>
      <c r="K63">
        <v>0</v>
      </c>
      <c r="L63">
        <v>0.66</v>
      </c>
      <c r="M63">
        <v>0</v>
      </c>
      <c r="N63">
        <v>0</v>
      </c>
      <c r="O63">
        <v>3</v>
      </c>
      <c r="P63">
        <v>0</v>
      </c>
      <c r="Q63">
        <v>0</v>
      </c>
      <c r="R63">
        <v>0.66</v>
      </c>
      <c r="S63">
        <v>0</v>
      </c>
      <c r="T63" s="62">
        <f t="shared" si="0"/>
        <v>143.31</v>
      </c>
      <c r="U63" s="4">
        <v>19</v>
      </c>
      <c r="V63" s="62">
        <f t="shared" si="1"/>
        <v>162.31</v>
      </c>
    </row>
    <row r="64" spans="1:22" x14ac:dyDescent="0.2">
      <c r="A64" s="11">
        <v>40358</v>
      </c>
      <c r="B64">
        <v>49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</v>
      </c>
      <c r="P64">
        <v>0</v>
      </c>
      <c r="Q64">
        <v>0</v>
      </c>
      <c r="R64">
        <v>1</v>
      </c>
      <c r="S64">
        <v>0</v>
      </c>
      <c r="T64" s="62">
        <f t="shared" si="0"/>
        <v>54</v>
      </c>
      <c r="U64" s="4">
        <v>6</v>
      </c>
      <c r="V64" s="62">
        <f t="shared" si="1"/>
        <v>60</v>
      </c>
    </row>
    <row r="65" spans="1:22" x14ac:dyDescent="0.2">
      <c r="A65" s="11">
        <v>40359</v>
      </c>
      <c r="B65" t="s">
        <v>32</v>
      </c>
      <c r="C65" t="s">
        <v>32</v>
      </c>
      <c r="D65" t="s">
        <v>32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</row>
    <row r="66" spans="1:22" x14ac:dyDescent="0.2">
      <c r="A66" s="11">
        <v>40360</v>
      </c>
      <c r="B66">
        <v>670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5</v>
      </c>
      <c r="J66">
        <v>6</v>
      </c>
      <c r="K66">
        <v>0</v>
      </c>
      <c r="L66">
        <v>9</v>
      </c>
      <c r="M66">
        <v>52</v>
      </c>
      <c r="N66">
        <v>0</v>
      </c>
      <c r="O66">
        <v>5</v>
      </c>
      <c r="P66">
        <v>0</v>
      </c>
      <c r="Q66">
        <v>0</v>
      </c>
      <c r="R66">
        <v>11</v>
      </c>
      <c r="S66">
        <v>1</v>
      </c>
      <c r="T66" s="62">
        <f t="shared" si="0"/>
        <v>760</v>
      </c>
      <c r="U66" s="4">
        <v>320</v>
      </c>
      <c r="V66" s="62">
        <f t="shared" si="1"/>
        <v>1080</v>
      </c>
    </row>
    <row r="67" spans="1:22" x14ac:dyDescent="0.2">
      <c r="A67" s="11">
        <v>40361</v>
      </c>
      <c r="B67">
        <v>321</v>
      </c>
      <c r="C67">
        <v>0</v>
      </c>
      <c r="D67">
        <v>0</v>
      </c>
      <c r="E67">
        <v>0</v>
      </c>
      <c r="F67">
        <v>0</v>
      </c>
      <c r="G67">
        <v>3</v>
      </c>
      <c r="H67">
        <v>0</v>
      </c>
      <c r="I67">
        <v>3</v>
      </c>
      <c r="J67">
        <v>0</v>
      </c>
      <c r="K67">
        <v>0</v>
      </c>
      <c r="L67">
        <v>3</v>
      </c>
      <c r="M67">
        <v>0</v>
      </c>
      <c r="N67">
        <v>0</v>
      </c>
      <c r="O67">
        <v>0</v>
      </c>
      <c r="P67">
        <v>0</v>
      </c>
      <c r="Q67">
        <v>0</v>
      </c>
      <c r="R67">
        <v>15</v>
      </c>
      <c r="S67">
        <v>0</v>
      </c>
      <c r="T67" s="62">
        <f t="shared" si="0"/>
        <v>345</v>
      </c>
      <c r="U67" s="4">
        <v>297</v>
      </c>
      <c r="V67" s="62">
        <f t="shared" si="1"/>
        <v>642</v>
      </c>
    </row>
    <row r="68" spans="1:22" x14ac:dyDescent="0.2">
      <c r="A68" s="11">
        <v>40362</v>
      </c>
      <c r="B68">
        <v>246</v>
      </c>
      <c r="C68">
        <v>0</v>
      </c>
      <c r="D68">
        <v>0</v>
      </c>
      <c r="E68">
        <v>0</v>
      </c>
      <c r="F68">
        <v>0</v>
      </c>
      <c r="G68">
        <v>1.25</v>
      </c>
      <c r="H68">
        <v>0</v>
      </c>
      <c r="I68">
        <v>2.75</v>
      </c>
      <c r="J68">
        <v>1.75</v>
      </c>
      <c r="K68">
        <v>0</v>
      </c>
      <c r="L68">
        <v>0</v>
      </c>
      <c r="M68">
        <v>16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 s="62">
        <f t="shared" si="0"/>
        <v>268.75</v>
      </c>
      <c r="U68" s="4">
        <v>148</v>
      </c>
      <c r="V68" s="62">
        <f t="shared" si="1"/>
        <v>416.75</v>
      </c>
    </row>
    <row r="69" spans="1:22" x14ac:dyDescent="0.2">
      <c r="A69" s="11">
        <v>40363</v>
      </c>
      <c r="B69">
        <v>246</v>
      </c>
      <c r="C69">
        <v>0</v>
      </c>
      <c r="D69">
        <v>0</v>
      </c>
      <c r="E69">
        <v>0</v>
      </c>
      <c r="F69">
        <v>0</v>
      </c>
      <c r="G69">
        <v>1.25</v>
      </c>
      <c r="H69">
        <v>0</v>
      </c>
      <c r="I69">
        <v>2.75</v>
      </c>
      <c r="J69">
        <v>1.75</v>
      </c>
      <c r="K69">
        <v>0</v>
      </c>
      <c r="L69">
        <v>0</v>
      </c>
      <c r="M69">
        <v>16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 s="62">
        <f t="shared" si="0"/>
        <v>268.75</v>
      </c>
      <c r="U69" s="4">
        <v>148</v>
      </c>
      <c r="V69" s="62">
        <f t="shared" si="1"/>
        <v>416.75</v>
      </c>
    </row>
    <row r="70" spans="1:22" x14ac:dyDescent="0.2">
      <c r="A70" s="11">
        <v>40364</v>
      </c>
      <c r="B70">
        <v>246</v>
      </c>
      <c r="C70">
        <v>0</v>
      </c>
      <c r="D70">
        <v>0</v>
      </c>
      <c r="E70">
        <v>0</v>
      </c>
      <c r="F70">
        <v>0</v>
      </c>
      <c r="G70">
        <v>1.25</v>
      </c>
      <c r="H70">
        <v>0</v>
      </c>
      <c r="I70">
        <v>2.75</v>
      </c>
      <c r="J70">
        <v>1.75</v>
      </c>
      <c r="K70">
        <v>0</v>
      </c>
      <c r="L70">
        <v>0</v>
      </c>
      <c r="M70">
        <v>16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 s="62">
        <f t="shared" si="0"/>
        <v>268.75</v>
      </c>
      <c r="U70" s="4">
        <v>148</v>
      </c>
      <c r="V70" s="62">
        <f t="shared" si="1"/>
        <v>416.75</v>
      </c>
    </row>
    <row r="71" spans="1:22" x14ac:dyDescent="0.2">
      <c r="A71" s="11">
        <v>40365</v>
      </c>
      <c r="B71">
        <v>246</v>
      </c>
      <c r="C71">
        <v>0</v>
      </c>
      <c r="D71">
        <v>0</v>
      </c>
      <c r="E71">
        <v>0</v>
      </c>
      <c r="F71">
        <v>0</v>
      </c>
      <c r="G71">
        <v>1.25</v>
      </c>
      <c r="H71">
        <v>0</v>
      </c>
      <c r="I71">
        <v>2.75</v>
      </c>
      <c r="J71">
        <v>1.75</v>
      </c>
      <c r="K71">
        <v>0</v>
      </c>
      <c r="L71">
        <v>0</v>
      </c>
      <c r="M71">
        <v>16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62">
        <f t="shared" si="0"/>
        <v>268.75</v>
      </c>
      <c r="U71" s="4">
        <v>148</v>
      </c>
      <c r="V71" s="62">
        <f t="shared" si="1"/>
        <v>416.75</v>
      </c>
    </row>
    <row r="72" spans="1:22" x14ac:dyDescent="0.2">
      <c r="A72" s="11">
        <v>40366</v>
      </c>
      <c r="B72">
        <v>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12</v>
      </c>
      <c r="J72">
        <v>3</v>
      </c>
      <c r="K72">
        <v>0</v>
      </c>
      <c r="L72">
        <v>0</v>
      </c>
      <c r="M72">
        <v>3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62">
        <f t="shared" si="0"/>
        <v>118</v>
      </c>
      <c r="U72" s="4">
        <v>46</v>
      </c>
      <c r="V72" s="62">
        <f t="shared" si="1"/>
        <v>164</v>
      </c>
    </row>
    <row r="73" spans="1:22" x14ac:dyDescent="0.2">
      <c r="A73" s="11">
        <v>40367</v>
      </c>
      <c r="B73">
        <v>146</v>
      </c>
      <c r="C73">
        <v>0</v>
      </c>
      <c r="D73">
        <v>0</v>
      </c>
      <c r="E73">
        <v>0</v>
      </c>
      <c r="F73">
        <v>0</v>
      </c>
      <c r="G73">
        <v>3</v>
      </c>
      <c r="H73">
        <v>0</v>
      </c>
      <c r="I73">
        <v>6</v>
      </c>
      <c r="J73">
        <v>1</v>
      </c>
      <c r="K73">
        <v>0</v>
      </c>
      <c r="L73">
        <v>1</v>
      </c>
      <c r="M73">
        <v>11</v>
      </c>
      <c r="N73">
        <v>0</v>
      </c>
      <c r="O73">
        <v>7</v>
      </c>
      <c r="P73">
        <v>0</v>
      </c>
      <c r="Q73">
        <v>0</v>
      </c>
      <c r="R73">
        <v>0</v>
      </c>
      <c r="S73">
        <v>0</v>
      </c>
      <c r="T73" s="62">
        <f t="shared" ref="T73:T136" si="2">SUM(B73:S73)</f>
        <v>175</v>
      </c>
      <c r="U73" s="4">
        <v>46</v>
      </c>
      <c r="V73" s="62">
        <f t="shared" si="1"/>
        <v>221</v>
      </c>
    </row>
    <row r="74" spans="1:22" x14ac:dyDescent="0.2">
      <c r="A74" s="11">
        <v>40368</v>
      </c>
      <c r="B74">
        <v>120</v>
      </c>
      <c r="C74">
        <v>0</v>
      </c>
      <c r="D74">
        <v>0</v>
      </c>
      <c r="E74">
        <v>0</v>
      </c>
      <c r="F74">
        <v>1</v>
      </c>
      <c r="G74">
        <v>13</v>
      </c>
      <c r="H74">
        <v>0</v>
      </c>
      <c r="I74">
        <v>6</v>
      </c>
      <c r="J74">
        <v>0</v>
      </c>
      <c r="K74">
        <v>0</v>
      </c>
      <c r="L74">
        <v>1</v>
      </c>
      <c r="M74">
        <v>12</v>
      </c>
      <c r="N74">
        <v>0</v>
      </c>
      <c r="O74">
        <v>2</v>
      </c>
      <c r="P74">
        <v>0</v>
      </c>
      <c r="Q74">
        <v>0</v>
      </c>
      <c r="R74">
        <v>0</v>
      </c>
      <c r="S74">
        <v>0</v>
      </c>
      <c r="T74" s="62">
        <f t="shared" si="2"/>
        <v>155</v>
      </c>
      <c r="U74" s="4">
        <v>85</v>
      </c>
      <c r="V74" s="62">
        <f t="shared" ref="V74:V132" si="3">SUM(T74:U74)</f>
        <v>240</v>
      </c>
    </row>
    <row r="75" spans="1:22" x14ac:dyDescent="0.2">
      <c r="A75" s="11">
        <v>40369</v>
      </c>
      <c r="B75">
        <v>81.33</v>
      </c>
      <c r="C75">
        <v>0.67</v>
      </c>
      <c r="D75">
        <v>0</v>
      </c>
      <c r="E75">
        <v>0</v>
      </c>
      <c r="F75">
        <v>0.33</v>
      </c>
      <c r="G75">
        <v>4</v>
      </c>
      <c r="H75">
        <v>0</v>
      </c>
      <c r="I75">
        <v>18</v>
      </c>
      <c r="J75">
        <v>1.67</v>
      </c>
      <c r="K75">
        <v>0</v>
      </c>
      <c r="L75">
        <v>3</v>
      </c>
      <c r="M75">
        <v>2.67</v>
      </c>
      <c r="N75">
        <v>0</v>
      </c>
      <c r="O75">
        <v>11.33</v>
      </c>
      <c r="P75">
        <v>0</v>
      </c>
      <c r="Q75">
        <v>0</v>
      </c>
      <c r="R75">
        <v>0.44</v>
      </c>
      <c r="S75">
        <v>0</v>
      </c>
      <c r="T75" s="62">
        <f t="shared" si="2"/>
        <v>123.44</v>
      </c>
      <c r="U75" s="4">
        <v>80</v>
      </c>
      <c r="V75" s="62">
        <f t="shared" si="3"/>
        <v>203.44</v>
      </c>
    </row>
    <row r="76" spans="1:22" x14ac:dyDescent="0.2">
      <c r="A76" s="11">
        <v>40370</v>
      </c>
      <c r="B76">
        <v>82.33</v>
      </c>
      <c r="C76">
        <v>0.67</v>
      </c>
      <c r="D76">
        <v>0</v>
      </c>
      <c r="E76">
        <v>0</v>
      </c>
      <c r="F76">
        <v>0.33</v>
      </c>
      <c r="G76">
        <v>4</v>
      </c>
      <c r="H76">
        <v>0</v>
      </c>
      <c r="I76">
        <v>18</v>
      </c>
      <c r="J76">
        <v>1.67</v>
      </c>
      <c r="K76">
        <v>0</v>
      </c>
      <c r="L76">
        <v>3</v>
      </c>
      <c r="M76">
        <v>2.67</v>
      </c>
      <c r="N76">
        <v>0</v>
      </c>
      <c r="O76">
        <v>11.33</v>
      </c>
      <c r="P76">
        <v>0</v>
      </c>
      <c r="Q76">
        <v>0</v>
      </c>
      <c r="R76">
        <v>0.44</v>
      </c>
      <c r="S76">
        <v>0</v>
      </c>
      <c r="T76" s="62">
        <f t="shared" si="2"/>
        <v>124.44</v>
      </c>
      <c r="U76" s="4">
        <v>80</v>
      </c>
      <c r="V76" s="62">
        <f t="shared" si="3"/>
        <v>204.44</v>
      </c>
    </row>
    <row r="77" spans="1:22" x14ac:dyDescent="0.2">
      <c r="A77" s="11">
        <v>40371</v>
      </c>
      <c r="B77">
        <v>83.33</v>
      </c>
      <c r="C77">
        <v>0.67</v>
      </c>
      <c r="D77">
        <v>0</v>
      </c>
      <c r="E77">
        <v>0</v>
      </c>
      <c r="F77">
        <v>0.33</v>
      </c>
      <c r="G77">
        <v>4</v>
      </c>
      <c r="H77">
        <v>0</v>
      </c>
      <c r="I77">
        <v>18</v>
      </c>
      <c r="J77">
        <v>1.67</v>
      </c>
      <c r="K77">
        <v>0</v>
      </c>
      <c r="L77">
        <v>3</v>
      </c>
      <c r="M77">
        <v>2.67</v>
      </c>
      <c r="N77">
        <v>0</v>
      </c>
      <c r="O77">
        <v>11.33</v>
      </c>
      <c r="P77">
        <v>0</v>
      </c>
      <c r="Q77">
        <v>0</v>
      </c>
      <c r="R77">
        <v>0.44</v>
      </c>
      <c r="S77">
        <v>0</v>
      </c>
      <c r="T77" s="62">
        <f t="shared" si="2"/>
        <v>125.44</v>
      </c>
      <c r="U77" s="4">
        <v>80</v>
      </c>
      <c r="V77" s="62">
        <f>SUM(T77:U77)</f>
        <v>205.44</v>
      </c>
    </row>
    <row r="78" spans="1:22" x14ac:dyDescent="0.2">
      <c r="A78" s="11">
        <v>40372</v>
      </c>
      <c r="B78">
        <v>96</v>
      </c>
      <c r="C78">
        <v>0</v>
      </c>
      <c r="D78">
        <v>0</v>
      </c>
      <c r="E78">
        <v>0</v>
      </c>
      <c r="F78">
        <v>0</v>
      </c>
      <c r="G78">
        <v>5</v>
      </c>
      <c r="H78">
        <v>0</v>
      </c>
      <c r="I78">
        <v>11</v>
      </c>
      <c r="J78">
        <v>3</v>
      </c>
      <c r="K78">
        <v>0</v>
      </c>
      <c r="L78">
        <v>2</v>
      </c>
      <c r="M78">
        <v>16</v>
      </c>
      <c r="N78">
        <v>0</v>
      </c>
      <c r="O78">
        <v>4</v>
      </c>
      <c r="P78">
        <v>0</v>
      </c>
      <c r="Q78">
        <v>0</v>
      </c>
      <c r="R78">
        <v>0</v>
      </c>
      <c r="S78">
        <v>0</v>
      </c>
      <c r="T78" s="62">
        <f t="shared" si="2"/>
        <v>137</v>
      </c>
      <c r="U78" s="4">
        <v>116</v>
      </c>
      <c r="V78" s="62">
        <f>SUM(T78:U78)</f>
        <v>253</v>
      </c>
    </row>
    <row r="79" spans="1:22" x14ac:dyDescent="0.2">
      <c r="A79" s="11">
        <v>40373</v>
      </c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62">
        <f t="shared" si="2"/>
        <v>7</v>
      </c>
      <c r="U79" s="4">
        <v>8</v>
      </c>
      <c r="V79" s="62">
        <f t="shared" si="3"/>
        <v>15</v>
      </c>
    </row>
    <row r="80" spans="1:22" x14ac:dyDescent="0.2">
      <c r="A80" s="11">
        <v>40374</v>
      </c>
      <c r="B80">
        <v>58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25</v>
      </c>
      <c r="J80">
        <v>0</v>
      </c>
      <c r="K80">
        <v>0</v>
      </c>
      <c r="L80">
        <v>1</v>
      </c>
      <c r="M80">
        <v>9</v>
      </c>
      <c r="N80">
        <v>0</v>
      </c>
      <c r="O80">
        <v>7</v>
      </c>
      <c r="P80">
        <v>0</v>
      </c>
      <c r="Q80">
        <v>0</v>
      </c>
      <c r="R80">
        <v>0</v>
      </c>
      <c r="S80">
        <v>0</v>
      </c>
      <c r="T80" s="62">
        <f t="shared" si="2"/>
        <v>100</v>
      </c>
      <c r="U80" s="4">
        <v>30</v>
      </c>
      <c r="V80" s="62">
        <f t="shared" si="3"/>
        <v>130</v>
      </c>
    </row>
    <row r="81" spans="1:22" x14ac:dyDescent="0.2">
      <c r="A81" s="11">
        <v>40375</v>
      </c>
      <c r="B81">
        <v>101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8</v>
      </c>
      <c r="J81" s="4">
        <v>0</v>
      </c>
      <c r="K81" s="4">
        <v>0</v>
      </c>
      <c r="L81" s="4">
        <v>1</v>
      </c>
      <c r="M81" s="4">
        <v>4</v>
      </c>
      <c r="N81" s="1">
        <v>0</v>
      </c>
      <c r="O81" s="4">
        <v>0</v>
      </c>
      <c r="P81" s="4">
        <v>0</v>
      </c>
      <c r="Q81" s="1">
        <v>0</v>
      </c>
      <c r="R81" s="4">
        <v>3</v>
      </c>
      <c r="S81" s="1">
        <v>1</v>
      </c>
      <c r="T81" s="62">
        <f t="shared" si="2"/>
        <v>118</v>
      </c>
      <c r="U81" s="4">
        <v>35</v>
      </c>
      <c r="V81" s="62">
        <f t="shared" si="3"/>
        <v>153</v>
      </c>
    </row>
    <row r="82" spans="1:22" x14ac:dyDescent="0.2">
      <c r="A82" s="11">
        <v>40376</v>
      </c>
      <c r="B82">
        <v>124</v>
      </c>
      <c r="C82">
        <v>0.66</v>
      </c>
      <c r="D82">
        <v>0</v>
      </c>
      <c r="E82">
        <v>0</v>
      </c>
      <c r="F82">
        <v>0</v>
      </c>
      <c r="G82">
        <v>4.33</v>
      </c>
      <c r="H82">
        <v>0</v>
      </c>
      <c r="I82">
        <v>21.33</v>
      </c>
      <c r="J82">
        <v>0</v>
      </c>
      <c r="K82">
        <v>0</v>
      </c>
      <c r="L82">
        <v>0</v>
      </c>
      <c r="M82">
        <v>8</v>
      </c>
      <c r="N82">
        <v>0</v>
      </c>
      <c r="O82">
        <v>8.66</v>
      </c>
      <c r="P82">
        <v>0</v>
      </c>
      <c r="Q82">
        <v>0</v>
      </c>
      <c r="R82">
        <v>0</v>
      </c>
      <c r="S82">
        <v>0</v>
      </c>
      <c r="T82" s="62">
        <f t="shared" si="2"/>
        <v>166.98</v>
      </c>
      <c r="U82" s="4">
        <v>37.299999999999997</v>
      </c>
      <c r="V82" s="62">
        <f t="shared" si="3"/>
        <v>204.27999999999997</v>
      </c>
    </row>
    <row r="83" spans="1:22" x14ac:dyDescent="0.2">
      <c r="A83" s="11">
        <v>40377</v>
      </c>
      <c r="B83">
        <v>124</v>
      </c>
      <c r="C83">
        <v>0.66</v>
      </c>
      <c r="D83">
        <v>0</v>
      </c>
      <c r="E83">
        <v>0</v>
      </c>
      <c r="F83">
        <v>0</v>
      </c>
      <c r="G83">
        <v>4.33</v>
      </c>
      <c r="H83">
        <v>0</v>
      </c>
      <c r="I83">
        <v>21.33</v>
      </c>
      <c r="J83">
        <v>0</v>
      </c>
      <c r="K83">
        <v>0</v>
      </c>
      <c r="L83">
        <v>0</v>
      </c>
      <c r="M83">
        <v>8</v>
      </c>
      <c r="N83">
        <v>0</v>
      </c>
      <c r="O83">
        <v>8.66</v>
      </c>
      <c r="P83">
        <v>0</v>
      </c>
      <c r="Q83">
        <v>0</v>
      </c>
      <c r="R83">
        <v>0</v>
      </c>
      <c r="S83">
        <v>0</v>
      </c>
      <c r="T83" s="62">
        <f t="shared" si="2"/>
        <v>166.98</v>
      </c>
      <c r="U83" s="4">
        <v>37.299999999999997</v>
      </c>
      <c r="V83" s="62">
        <f t="shared" si="3"/>
        <v>204.27999999999997</v>
      </c>
    </row>
    <row r="84" spans="1:22" x14ac:dyDescent="0.2">
      <c r="A84" s="11">
        <v>40378</v>
      </c>
      <c r="B84">
        <v>124</v>
      </c>
      <c r="C84">
        <v>0.66</v>
      </c>
      <c r="D84">
        <v>0</v>
      </c>
      <c r="E84">
        <v>0</v>
      </c>
      <c r="F84">
        <v>0</v>
      </c>
      <c r="G84">
        <v>4.33</v>
      </c>
      <c r="H84">
        <v>0</v>
      </c>
      <c r="I84">
        <v>21.33</v>
      </c>
      <c r="J84">
        <v>0</v>
      </c>
      <c r="K84">
        <v>0</v>
      </c>
      <c r="L84">
        <v>0</v>
      </c>
      <c r="M84">
        <v>8</v>
      </c>
      <c r="N84">
        <v>0</v>
      </c>
      <c r="O84">
        <v>8.66</v>
      </c>
      <c r="P84">
        <v>0</v>
      </c>
      <c r="Q84">
        <v>0</v>
      </c>
      <c r="R84">
        <v>0</v>
      </c>
      <c r="S84">
        <v>0</v>
      </c>
      <c r="T84" s="62">
        <f t="shared" si="2"/>
        <v>166.98</v>
      </c>
      <c r="U84" s="4">
        <v>37.299999999999997</v>
      </c>
      <c r="V84" s="62">
        <f>SUM(T84:U84)</f>
        <v>204.27999999999997</v>
      </c>
    </row>
    <row r="85" spans="1:22" x14ac:dyDescent="0.2">
      <c r="A85" s="11">
        <v>40379</v>
      </c>
      <c r="B85">
        <v>47</v>
      </c>
      <c r="C85">
        <v>0</v>
      </c>
      <c r="D85">
        <v>0</v>
      </c>
      <c r="E85">
        <v>0</v>
      </c>
      <c r="F85">
        <v>0</v>
      </c>
      <c r="G85">
        <v>2</v>
      </c>
      <c r="H85">
        <v>0</v>
      </c>
      <c r="I85">
        <v>9</v>
      </c>
      <c r="J85">
        <v>0</v>
      </c>
      <c r="K85">
        <v>0</v>
      </c>
      <c r="L85">
        <v>0</v>
      </c>
      <c r="M85">
        <v>8</v>
      </c>
      <c r="N85">
        <v>0</v>
      </c>
      <c r="O85">
        <v>4</v>
      </c>
      <c r="P85">
        <v>0</v>
      </c>
      <c r="Q85">
        <v>0</v>
      </c>
      <c r="R85">
        <v>0</v>
      </c>
      <c r="S85">
        <v>1</v>
      </c>
      <c r="T85" s="62">
        <f t="shared" si="2"/>
        <v>71</v>
      </c>
      <c r="U85" s="4">
        <v>44</v>
      </c>
      <c r="V85" s="62">
        <f>SUM(T85:U85)</f>
        <v>115</v>
      </c>
    </row>
    <row r="86" spans="1:22" x14ac:dyDescent="0.2">
      <c r="A86" s="11">
        <v>40380</v>
      </c>
      <c r="B86">
        <v>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14</v>
      </c>
      <c r="J86">
        <v>1</v>
      </c>
      <c r="K86">
        <v>0</v>
      </c>
      <c r="L86">
        <v>2</v>
      </c>
      <c r="M86">
        <v>3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62">
        <f t="shared" si="2"/>
        <v>85</v>
      </c>
      <c r="U86" s="4">
        <v>32</v>
      </c>
      <c r="V86" s="62">
        <f t="shared" si="3"/>
        <v>117</v>
      </c>
    </row>
    <row r="87" spans="1:22" x14ac:dyDescent="0.2">
      <c r="A87" s="11">
        <v>40381</v>
      </c>
      <c r="B87">
        <v>199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12</v>
      </c>
      <c r="J87">
        <v>0</v>
      </c>
      <c r="K87">
        <v>0</v>
      </c>
      <c r="L87">
        <v>4</v>
      </c>
      <c r="M87">
        <v>8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 s="62">
        <f t="shared" si="2"/>
        <v>226</v>
      </c>
      <c r="U87" s="4">
        <v>185</v>
      </c>
      <c r="V87" s="62">
        <f t="shared" si="3"/>
        <v>411</v>
      </c>
    </row>
    <row r="88" spans="1:22" x14ac:dyDescent="0.2">
      <c r="A88" s="11">
        <v>40382</v>
      </c>
      <c r="B88" t="s">
        <v>32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</row>
    <row r="89" spans="1:22" x14ac:dyDescent="0.2">
      <c r="A89" s="11">
        <v>40383</v>
      </c>
      <c r="B89">
        <v>137.6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7.6</v>
      </c>
      <c r="J89">
        <v>0</v>
      </c>
      <c r="K89">
        <v>0</v>
      </c>
      <c r="L89">
        <v>0.66</v>
      </c>
      <c r="M89">
        <v>1.66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62">
        <f t="shared" si="2"/>
        <v>148.85</v>
      </c>
      <c r="U89" s="4">
        <v>105.3</v>
      </c>
      <c r="V89" s="62">
        <f t="shared" si="3"/>
        <v>254.14999999999998</v>
      </c>
    </row>
    <row r="90" spans="1:22" x14ac:dyDescent="0.2">
      <c r="A90" s="11">
        <v>40384</v>
      </c>
      <c r="B90">
        <v>137.6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7.6</v>
      </c>
      <c r="J90">
        <v>0</v>
      </c>
      <c r="K90">
        <v>0</v>
      </c>
      <c r="L90">
        <v>0.66</v>
      </c>
      <c r="M90">
        <v>1.66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si="2"/>
        <v>148.85</v>
      </c>
      <c r="U90" s="4">
        <v>105.3</v>
      </c>
      <c r="V90" s="62">
        <f t="shared" si="3"/>
        <v>254.14999999999998</v>
      </c>
    </row>
    <row r="91" spans="1:22" x14ac:dyDescent="0.2">
      <c r="A91" s="11">
        <v>40385</v>
      </c>
      <c r="B91">
        <v>137.6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7.6</v>
      </c>
      <c r="J91">
        <v>0</v>
      </c>
      <c r="K91">
        <v>0</v>
      </c>
      <c r="L91">
        <v>0.66</v>
      </c>
      <c r="M91">
        <v>1.66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 t="shared" si="2"/>
        <v>148.85</v>
      </c>
      <c r="U91" s="4">
        <v>105.3</v>
      </c>
      <c r="V91" s="62">
        <f>SUM(T91:U91)</f>
        <v>254.14999999999998</v>
      </c>
    </row>
    <row r="92" spans="1:22" x14ac:dyDescent="0.2">
      <c r="A92" s="11">
        <v>40386</v>
      </c>
      <c r="B92">
        <v>360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22</v>
      </c>
      <c r="J92">
        <v>0</v>
      </c>
      <c r="K92">
        <v>0</v>
      </c>
      <c r="L92">
        <v>2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62">
        <f t="shared" si="2"/>
        <v>385</v>
      </c>
      <c r="U92" s="4">
        <v>762</v>
      </c>
      <c r="V92" s="62">
        <f>SUM(T92:U92)</f>
        <v>1147</v>
      </c>
    </row>
    <row r="93" spans="1:22" x14ac:dyDescent="0.2">
      <c r="A93" s="11">
        <v>40387</v>
      </c>
      <c r="B93">
        <v>157</v>
      </c>
      <c r="C93">
        <v>2</v>
      </c>
      <c r="D93">
        <v>0</v>
      </c>
      <c r="E93">
        <v>1</v>
      </c>
      <c r="F93">
        <v>0</v>
      </c>
      <c r="G93">
        <v>1</v>
      </c>
      <c r="H93" s="1">
        <v>0</v>
      </c>
      <c r="I93" s="1">
        <v>15</v>
      </c>
      <c r="J93" s="1">
        <v>0</v>
      </c>
      <c r="K93" s="1">
        <v>0</v>
      </c>
      <c r="L93" s="1">
        <v>1</v>
      </c>
      <c r="M93" s="1">
        <v>2</v>
      </c>
      <c r="N93" s="1">
        <v>0</v>
      </c>
      <c r="O93" s="1">
        <v>3</v>
      </c>
      <c r="P93" s="1">
        <v>0</v>
      </c>
      <c r="Q93" s="1">
        <v>0</v>
      </c>
      <c r="R93" s="1">
        <v>0</v>
      </c>
      <c r="S93" s="1">
        <v>0</v>
      </c>
      <c r="T93" s="62">
        <f t="shared" si="2"/>
        <v>182</v>
      </c>
      <c r="U93" s="4">
        <v>92</v>
      </c>
      <c r="V93" s="62">
        <f t="shared" si="3"/>
        <v>274</v>
      </c>
    </row>
    <row r="94" spans="1:22" x14ac:dyDescent="0.2">
      <c r="A94" s="11">
        <v>40388</v>
      </c>
      <c r="B94">
        <v>83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19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 s="62">
        <f t="shared" si="2"/>
        <v>104</v>
      </c>
      <c r="U94" s="4">
        <v>83</v>
      </c>
      <c r="V94" s="62">
        <f t="shared" si="3"/>
        <v>187</v>
      </c>
    </row>
    <row r="95" spans="1:22" x14ac:dyDescent="0.2">
      <c r="A95" s="11">
        <v>40389</v>
      </c>
      <c r="B95">
        <v>84</v>
      </c>
      <c r="C95">
        <v>3</v>
      </c>
      <c r="D95">
        <v>0</v>
      </c>
      <c r="E95">
        <v>0</v>
      </c>
      <c r="F95">
        <v>1</v>
      </c>
      <c r="G95">
        <v>0</v>
      </c>
      <c r="H95">
        <v>0</v>
      </c>
      <c r="I95">
        <v>22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110</v>
      </c>
      <c r="U95" s="4">
        <v>89</v>
      </c>
      <c r="V95" s="62">
        <f t="shared" si="3"/>
        <v>199</v>
      </c>
    </row>
    <row r="96" spans="1:22" x14ac:dyDescent="0.2">
      <c r="A96" s="11">
        <v>40390</v>
      </c>
      <c r="B96">
        <v>79</v>
      </c>
      <c r="C96">
        <v>1.33</v>
      </c>
      <c r="D96">
        <v>0</v>
      </c>
      <c r="E96">
        <v>0</v>
      </c>
      <c r="F96">
        <v>0</v>
      </c>
      <c r="G96">
        <v>0</v>
      </c>
      <c r="H96">
        <v>0</v>
      </c>
      <c r="I96">
        <v>20</v>
      </c>
      <c r="J96">
        <v>0</v>
      </c>
      <c r="K96">
        <v>0</v>
      </c>
      <c r="L96">
        <v>0.33</v>
      </c>
      <c r="M96">
        <v>2.66</v>
      </c>
      <c r="N96">
        <v>0</v>
      </c>
      <c r="O96">
        <v>0.33</v>
      </c>
      <c r="P96">
        <v>0</v>
      </c>
      <c r="Q96">
        <v>0</v>
      </c>
      <c r="R96">
        <v>0</v>
      </c>
      <c r="S96">
        <v>0</v>
      </c>
      <c r="T96" s="62">
        <f t="shared" si="2"/>
        <v>103.64999999999999</v>
      </c>
      <c r="U96" s="4">
        <v>24.3</v>
      </c>
      <c r="V96" s="62">
        <f t="shared" si="3"/>
        <v>127.94999999999999</v>
      </c>
    </row>
    <row r="97" spans="1:22" x14ac:dyDescent="0.2">
      <c r="A97" s="11">
        <v>40391</v>
      </c>
      <c r="B97">
        <v>79</v>
      </c>
      <c r="C97">
        <v>1.33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0</v>
      </c>
      <c r="K97">
        <v>0</v>
      </c>
      <c r="L97">
        <v>0.33</v>
      </c>
      <c r="M97">
        <v>2.66</v>
      </c>
      <c r="N97">
        <v>0</v>
      </c>
      <c r="O97">
        <v>0.33</v>
      </c>
      <c r="P97">
        <v>0</v>
      </c>
      <c r="Q97">
        <v>0</v>
      </c>
      <c r="R97">
        <v>0</v>
      </c>
      <c r="S97">
        <v>0</v>
      </c>
      <c r="T97" s="62">
        <f t="shared" si="2"/>
        <v>103.64999999999999</v>
      </c>
      <c r="U97" s="4">
        <v>24.3</v>
      </c>
      <c r="V97" s="62">
        <f t="shared" si="3"/>
        <v>127.94999999999999</v>
      </c>
    </row>
    <row r="98" spans="1:22" x14ac:dyDescent="0.2">
      <c r="A98" s="11">
        <v>40392</v>
      </c>
      <c r="B98">
        <v>79</v>
      </c>
      <c r="C98">
        <v>1.33</v>
      </c>
      <c r="D98">
        <v>0</v>
      </c>
      <c r="E98">
        <v>0</v>
      </c>
      <c r="F98">
        <v>0</v>
      </c>
      <c r="G98">
        <v>0</v>
      </c>
      <c r="H98">
        <v>0</v>
      </c>
      <c r="I98">
        <v>20</v>
      </c>
      <c r="J98">
        <v>0</v>
      </c>
      <c r="K98">
        <v>0</v>
      </c>
      <c r="L98">
        <v>0.33</v>
      </c>
      <c r="M98">
        <v>2.66</v>
      </c>
      <c r="N98">
        <v>0</v>
      </c>
      <c r="O98">
        <v>0.33</v>
      </c>
      <c r="P98">
        <v>0</v>
      </c>
      <c r="Q98">
        <v>0</v>
      </c>
      <c r="R98">
        <v>0</v>
      </c>
      <c r="S98">
        <v>0</v>
      </c>
      <c r="T98" s="62">
        <f t="shared" si="2"/>
        <v>103.64999999999999</v>
      </c>
      <c r="U98" s="4">
        <v>24.3</v>
      </c>
      <c r="V98" s="62">
        <f t="shared" si="3"/>
        <v>127.94999999999999</v>
      </c>
    </row>
    <row r="99" spans="1:22" x14ac:dyDescent="0.2">
      <c r="A99" s="11">
        <v>40393</v>
      </c>
      <c r="B99">
        <v>96</v>
      </c>
      <c r="C99">
        <v>2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30</v>
      </c>
      <c r="J99" s="4">
        <v>0</v>
      </c>
      <c r="K99" s="4">
        <v>0</v>
      </c>
      <c r="L99" s="4">
        <v>0</v>
      </c>
      <c r="M99" s="4">
        <v>1</v>
      </c>
      <c r="N99" s="1">
        <v>0</v>
      </c>
      <c r="O99" s="4">
        <v>0</v>
      </c>
      <c r="P99" s="4">
        <v>0</v>
      </c>
      <c r="Q99" s="1">
        <v>0</v>
      </c>
      <c r="R99" s="4">
        <v>0</v>
      </c>
      <c r="S99" s="1">
        <v>0</v>
      </c>
      <c r="T99" s="62">
        <f t="shared" si="2"/>
        <v>129</v>
      </c>
      <c r="U99" s="4">
        <v>14</v>
      </c>
      <c r="V99" s="62">
        <f t="shared" si="3"/>
        <v>143</v>
      </c>
    </row>
    <row r="100" spans="1:22" x14ac:dyDescent="0.2">
      <c r="A100" s="11">
        <v>40394</v>
      </c>
      <c r="B100">
        <v>168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50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218</v>
      </c>
      <c r="U100" s="4">
        <v>69</v>
      </c>
      <c r="V100" s="62">
        <f t="shared" si="3"/>
        <v>287</v>
      </c>
    </row>
    <row r="101" spans="1:22" x14ac:dyDescent="0.2">
      <c r="A101" s="11">
        <v>40395</v>
      </c>
      <c r="B101">
        <v>160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50</v>
      </c>
      <c r="J101" s="4">
        <v>0</v>
      </c>
      <c r="K101" s="4">
        <v>0</v>
      </c>
      <c r="L101" s="4">
        <v>0</v>
      </c>
      <c r="M101" s="4">
        <v>16</v>
      </c>
      <c r="N101" s="1">
        <v>0</v>
      </c>
      <c r="O101" s="4">
        <v>0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226</v>
      </c>
      <c r="U101" s="4">
        <v>161</v>
      </c>
      <c r="V101" s="62">
        <f t="shared" si="3"/>
        <v>387</v>
      </c>
    </row>
    <row r="102" spans="1:22" x14ac:dyDescent="0.2">
      <c r="A102" s="11">
        <v>40396</v>
      </c>
      <c r="B102">
        <v>161</v>
      </c>
      <c r="C102">
        <v>12</v>
      </c>
      <c r="D102">
        <v>0</v>
      </c>
      <c r="E102">
        <v>3</v>
      </c>
      <c r="F102">
        <v>0</v>
      </c>
      <c r="G102">
        <v>0</v>
      </c>
      <c r="H102">
        <v>0</v>
      </c>
      <c r="I102">
        <v>117</v>
      </c>
      <c r="J102">
        <v>0</v>
      </c>
      <c r="K102">
        <v>0</v>
      </c>
      <c r="L102">
        <v>5</v>
      </c>
      <c r="M102">
        <v>0</v>
      </c>
      <c r="N102">
        <v>0</v>
      </c>
      <c r="O102">
        <v>9</v>
      </c>
      <c r="P102">
        <v>0</v>
      </c>
      <c r="Q102">
        <v>0</v>
      </c>
      <c r="R102">
        <v>0</v>
      </c>
      <c r="S102">
        <v>0</v>
      </c>
      <c r="T102" s="62">
        <f t="shared" si="2"/>
        <v>307</v>
      </c>
      <c r="U102" s="4">
        <v>359</v>
      </c>
      <c r="V102" s="62">
        <f t="shared" si="3"/>
        <v>666</v>
      </c>
    </row>
    <row r="103" spans="1:22" x14ac:dyDescent="0.2">
      <c r="A103" s="11">
        <v>40397</v>
      </c>
      <c r="B103">
        <v>933.3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170.6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2"/>
        <v>1103.8999999999999</v>
      </c>
      <c r="U103" s="4">
        <v>336</v>
      </c>
      <c r="V103" s="62">
        <f t="shared" si="3"/>
        <v>1439.8999999999999</v>
      </c>
    </row>
    <row r="104" spans="1:22" x14ac:dyDescent="0.2">
      <c r="A104" s="11">
        <v>40398</v>
      </c>
      <c r="B104">
        <v>933.3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170.6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2"/>
        <v>1103.8999999999999</v>
      </c>
      <c r="U104" s="4">
        <v>336</v>
      </c>
      <c r="V104" s="62">
        <f t="shared" si="3"/>
        <v>1439.8999999999999</v>
      </c>
    </row>
    <row r="105" spans="1:22" x14ac:dyDescent="0.2">
      <c r="A105" s="11">
        <v>40399</v>
      </c>
      <c r="B105">
        <v>933.3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170.6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2"/>
        <v>1103.8999999999999</v>
      </c>
      <c r="U105" s="4">
        <v>336</v>
      </c>
      <c r="V105" s="62">
        <f t="shared" si="3"/>
        <v>1439.8999999999999</v>
      </c>
    </row>
    <row r="106" spans="1:22" x14ac:dyDescent="0.2">
      <c r="A106" s="11">
        <v>40400</v>
      </c>
      <c r="B106">
        <v>456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4">
        <v>72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62">
        <f t="shared" si="2"/>
        <v>528</v>
      </c>
      <c r="U106" s="4">
        <v>520</v>
      </c>
      <c r="V106" s="62">
        <f t="shared" si="3"/>
        <v>1048</v>
      </c>
    </row>
    <row r="107" spans="1:22" x14ac:dyDescent="0.2">
      <c r="A107" s="11">
        <v>40401</v>
      </c>
      <c r="B107">
        <v>217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13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 s="62">
        <f t="shared" si="2"/>
        <v>233</v>
      </c>
      <c r="U107" s="4">
        <v>93</v>
      </c>
      <c r="V107" s="62">
        <f t="shared" si="3"/>
        <v>326</v>
      </c>
    </row>
    <row r="108" spans="1:22" x14ac:dyDescent="0.2">
      <c r="A108" s="11">
        <v>40402</v>
      </c>
      <c r="B108">
        <v>153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72</v>
      </c>
      <c r="J108" s="4">
        <v>0</v>
      </c>
      <c r="K108" s="4">
        <v>0</v>
      </c>
      <c r="L108" s="4">
        <v>4</v>
      </c>
      <c r="M108" s="4">
        <v>0</v>
      </c>
      <c r="N108" s="1">
        <v>0</v>
      </c>
      <c r="O108" s="4">
        <v>2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2"/>
        <v>231</v>
      </c>
      <c r="U108" s="4">
        <v>99</v>
      </c>
      <c r="V108" s="62">
        <f t="shared" si="3"/>
        <v>330</v>
      </c>
    </row>
    <row r="109" spans="1:22" x14ac:dyDescent="0.2">
      <c r="A109" s="11">
        <v>40403</v>
      </c>
      <c r="B109">
        <v>59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0</v>
      </c>
      <c r="Q109">
        <v>0</v>
      </c>
      <c r="R109">
        <v>0</v>
      </c>
      <c r="S109">
        <v>0</v>
      </c>
      <c r="T109" s="62">
        <f t="shared" si="2"/>
        <v>65</v>
      </c>
      <c r="U109" s="4">
        <v>24</v>
      </c>
      <c r="V109" s="62">
        <f t="shared" si="3"/>
        <v>89</v>
      </c>
    </row>
    <row r="110" spans="1:22" x14ac:dyDescent="0.2">
      <c r="A110" s="11">
        <v>40404</v>
      </c>
      <c r="B110">
        <v>41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28</v>
      </c>
      <c r="J110">
        <v>0</v>
      </c>
      <c r="K110">
        <v>0</v>
      </c>
      <c r="L110">
        <v>1.75</v>
      </c>
      <c r="M110">
        <v>0</v>
      </c>
      <c r="N110">
        <v>0</v>
      </c>
      <c r="O110">
        <v>18.25</v>
      </c>
      <c r="P110">
        <v>0</v>
      </c>
      <c r="Q110">
        <v>0</v>
      </c>
      <c r="R110">
        <v>0</v>
      </c>
      <c r="S110">
        <v>0</v>
      </c>
      <c r="T110" s="62">
        <f t="shared" si="2"/>
        <v>89</v>
      </c>
      <c r="U110" s="4">
        <v>14.5</v>
      </c>
      <c r="V110" s="62">
        <f t="shared" si="3"/>
        <v>103.5</v>
      </c>
    </row>
    <row r="111" spans="1:22" x14ac:dyDescent="0.2">
      <c r="A111" s="11">
        <v>40405</v>
      </c>
      <c r="B111">
        <v>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28</v>
      </c>
      <c r="J111">
        <v>0</v>
      </c>
      <c r="K111">
        <v>0</v>
      </c>
      <c r="L111">
        <v>1.75</v>
      </c>
      <c r="M111">
        <v>0</v>
      </c>
      <c r="N111">
        <v>0</v>
      </c>
      <c r="O111">
        <v>18.25</v>
      </c>
      <c r="P111">
        <v>0</v>
      </c>
      <c r="Q111">
        <v>0</v>
      </c>
      <c r="R111">
        <v>0</v>
      </c>
      <c r="S111">
        <v>0</v>
      </c>
      <c r="T111" s="62">
        <f t="shared" ref="T111:T114" si="4">SUM(B111:S111)</f>
        <v>89</v>
      </c>
      <c r="U111" s="4">
        <v>14.5</v>
      </c>
      <c r="V111" s="62">
        <f t="shared" ref="V111:V114" si="5">SUM(T111:U111)</f>
        <v>103.5</v>
      </c>
    </row>
    <row r="112" spans="1:22" x14ac:dyDescent="0.2">
      <c r="A112" s="11">
        <v>40406</v>
      </c>
      <c r="B112">
        <v>41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28</v>
      </c>
      <c r="J112">
        <v>0</v>
      </c>
      <c r="K112">
        <v>0</v>
      </c>
      <c r="L112">
        <v>1.75</v>
      </c>
      <c r="M112">
        <v>0</v>
      </c>
      <c r="N112">
        <v>0</v>
      </c>
      <c r="O112">
        <v>18.25</v>
      </c>
      <c r="P112">
        <v>0</v>
      </c>
      <c r="Q112">
        <v>0</v>
      </c>
      <c r="R112">
        <v>0</v>
      </c>
      <c r="S112">
        <v>0</v>
      </c>
      <c r="T112" s="62">
        <f t="shared" si="4"/>
        <v>89</v>
      </c>
      <c r="U112" s="4">
        <v>14.5</v>
      </c>
      <c r="V112" s="62">
        <f t="shared" si="5"/>
        <v>103.5</v>
      </c>
    </row>
    <row r="113" spans="1:22" x14ac:dyDescent="0.2">
      <c r="A113" s="11">
        <v>40407</v>
      </c>
      <c r="B113">
        <v>41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28</v>
      </c>
      <c r="J113">
        <v>0</v>
      </c>
      <c r="K113">
        <v>0</v>
      </c>
      <c r="L113">
        <v>1.75</v>
      </c>
      <c r="M113">
        <v>0</v>
      </c>
      <c r="N113">
        <v>0</v>
      </c>
      <c r="O113">
        <v>18.25</v>
      </c>
      <c r="P113">
        <v>0</v>
      </c>
      <c r="Q113">
        <v>0</v>
      </c>
      <c r="R113">
        <v>0</v>
      </c>
      <c r="S113">
        <v>0</v>
      </c>
      <c r="T113" s="62">
        <f t="shared" si="4"/>
        <v>89</v>
      </c>
      <c r="U113" s="4">
        <v>14.5</v>
      </c>
      <c r="V113" s="62">
        <f t="shared" si="5"/>
        <v>103.5</v>
      </c>
    </row>
    <row r="114" spans="1:22" x14ac:dyDescent="0.2">
      <c r="A114" s="11">
        <v>40408</v>
      </c>
      <c r="B114">
        <v>110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102</v>
      </c>
      <c r="J114">
        <v>0</v>
      </c>
      <c r="K114">
        <v>0</v>
      </c>
      <c r="L114">
        <v>2</v>
      </c>
      <c r="M114">
        <v>0</v>
      </c>
      <c r="N114">
        <v>0</v>
      </c>
      <c r="O114">
        <v>83</v>
      </c>
      <c r="P114">
        <v>0</v>
      </c>
      <c r="Q114">
        <v>0</v>
      </c>
      <c r="R114">
        <v>0</v>
      </c>
      <c r="S114">
        <v>0</v>
      </c>
      <c r="T114" s="62">
        <f t="shared" si="4"/>
        <v>298</v>
      </c>
      <c r="U114" s="4">
        <v>80</v>
      </c>
      <c r="V114" s="62">
        <f t="shared" si="5"/>
        <v>378</v>
      </c>
    </row>
    <row r="115" spans="1:22" x14ac:dyDescent="0.2">
      <c r="A115" s="11">
        <v>40409</v>
      </c>
      <c r="B115">
        <v>61</v>
      </c>
      <c r="C115">
        <v>0</v>
      </c>
      <c r="D115">
        <v>0</v>
      </c>
      <c r="E115">
        <v>0</v>
      </c>
      <c r="F115">
        <v>0</v>
      </c>
      <c r="G115">
        <v>0</v>
      </c>
      <c r="H115" s="1">
        <v>0</v>
      </c>
      <c r="I115" s="4">
        <v>50</v>
      </c>
      <c r="J115" s="4">
        <v>0</v>
      </c>
      <c r="K115" s="4">
        <v>0</v>
      </c>
      <c r="L115" s="4">
        <v>4</v>
      </c>
      <c r="M115" s="4">
        <v>0</v>
      </c>
      <c r="N115" s="1">
        <v>0</v>
      </c>
      <c r="O115" s="4">
        <v>28</v>
      </c>
      <c r="P115" s="4">
        <v>0</v>
      </c>
      <c r="Q115" s="1">
        <v>0</v>
      </c>
      <c r="R115" s="4">
        <v>0</v>
      </c>
      <c r="S115" s="1">
        <v>0</v>
      </c>
      <c r="T115" s="62">
        <f t="shared" si="2"/>
        <v>143</v>
      </c>
      <c r="U115" s="4">
        <v>20</v>
      </c>
      <c r="V115" s="62">
        <f t="shared" si="3"/>
        <v>163</v>
      </c>
    </row>
    <row r="116" spans="1:22" x14ac:dyDescent="0.2">
      <c r="A116" s="11">
        <v>40410</v>
      </c>
      <c r="B116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 s="1">
        <v>0</v>
      </c>
      <c r="I116" s="4">
        <v>28</v>
      </c>
      <c r="J116" s="4">
        <v>2</v>
      </c>
      <c r="K116" s="4">
        <v>0</v>
      </c>
      <c r="L116" s="4">
        <v>1</v>
      </c>
      <c r="M116" s="4">
        <v>0</v>
      </c>
      <c r="N116" s="1">
        <v>0</v>
      </c>
      <c r="O116" s="4">
        <v>10</v>
      </c>
      <c r="P116" s="4">
        <v>0</v>
      </c>
      <c r="Q116" s="1">
        <v>0</v>
      </c>
      <c r="R116" s="4">
        <v>0</v>
      </c>
      <c r="S116" s="1">
        <v>0</v>
      </c>
      <c r="T116" s="62">
        <f t="shared" si="2"/>
        <v>171</v>
      </c>
      <c r="U116" s="4">
        <v>24</v>
      </c>
      <c r="V116" s="62">
        <f t="shared" si="3"/>
        <v>195</v>
      </c>
    </row>
    <row r="117" spans="1:22" x14ac:dyDescent="0.2">
      <c r="A117" s="11">
        <v>40411</v>
      </c>
      <c r="B117"/>
      <c r="H117" s="1"/>
      <c r="I117" s="4"/>
      <c r="J117" s="4"/>
      <c r="K117" s="4"/>
      <c r="L117" s="4"/>
      <c r="M117" s="4"/>
      <c r="N117" s="1"/>
      <c r="O117" s="4"/>
      <c r="P117" s="4"/>
      <c r="Q117" s="1"/>
      <c r="R117" s="4"/>
      <c r="S117" s="1"/>
      <c r="T117" s="62">
        <v>285.33</v>
      </c>
      <c r="U117" s="4">
        <v>338.67</v>
      </c>
      <c r="V117" s="62">
        <f t="shared" si="3"/>
        <v>624</v>
      </c>
    </row>
    <row r="118" spans="1:22" x14ac:dyDescent="0.2">
      <c r="A118" s="11">
        <v>40412</v>
      </c>
      <c r="B118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1"/>
      <c r="T118" s="62">
        <v>285.33</v>
      </c>
      <c r="U118" s="4">
        <v>338.67</v>
      </c>
      <c r="V118" s="62">
        <f t="shared" si="3"/>
        <v>624</v>
      </c>
    </row>
    <row r="119" spans="1:22" x14ac:dyDescent="0.2">
      <c r="A119" s="11">
        <v>40413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62">
        <v>285.33</v>
      </c>
      <c r="U119" s="4">
        <v>338.67</v>
      </c>
      <c r="V119" s="62">
        <f>SUM(T119:U119)</f>
        <v>624</v>
      </c>
    </row>
    <row r="120" spans="1:22" x14ac:dyDescent="0.2">
      <c r="A120" s="11">
        <v>40414</v>
      </c>
      <c r="B120">
        <v>656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48</v>
      </c>
      <c r="P120">
        <v>0</v>
      </c>
      <c r="Q120">
        <v>0</v>
      </c>
      <c r="R120">
        <v>0</v>
      </c>
      <c r="S120">
        <v>0</v>
      </c>
      <c r="T120" s="62">
        <f>SUM(B120:S120)</f>
        <v>704</v>
      </c>
      <c r="U120" s="4">
        <v>784</v>
      </c>
      <c r="V120" s="62">
        <f>SUM(T120:U120)</f>
        <v>1488</v>
      </c>
    </row>
    <row r="121" spans="1:22" x14ac:dyDescent="0.2">
      <c r="A121" s="11">
        <v>40415</v>
      </c>
      <c r="B121">
        <v>1456</v>
      </c>
      <c r="C121">
        <v>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48</v>
      </c>
      <c r="J121">
        <v>0</v>
      </c>
      <c r="K121">
        <v>0</v>
      </c>
      <c r="L121">
        <v>8</v>
      </c>
      <c r="M121">
        <v>0</v>
      </c>
      <c r="N121">
        <v>0</v>
      </c>
      <c r="O121">
        <v>120</v>
      </c>
      <c r="P121">
        <v>0</v>
      </c>
      <c r="Q121">
        <v>0</v>
      </c>
      <c r="R121">
        <v>0</v>
      </c>
      <c r="S121">
        <v>0</v>
      </c>
      <c r="T121" s="62">
        <f t="shared" si="2"/>
        <v>1640</v>
      </c>
      <c r="U121" s="4">
        <v>1608</v>
      </c>
      <c r="V121" s="62">
        <f t="shared" si="3"/>
        <v>3248</v>
      </c>
    </row>
    <row r="122" spans="1:22" x14ac:dyDescent="0.2">
      <c r="A122" s="11">
        <v>40416</v>
      </c>
      <c r="B122">
        <v>440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36</v>
      </c>
      <c r="J122">
        <v>0</v>
      </c>
      <c r="K122">
        <v>0</v>
      </c>
      <c r="L122">
        <v>4</v>
      </c>
      <c r="M122">
        <v>0</v>
      </c>
      <c r="N122">
        <v>0</v>
      </c>
      <c r="O122">
        <v>60</v>
      </c>
      <c r="P122">
        <v>0</v>
      </c>
      <c r="Q122">
        <v>0</v>
      </c>
      <c r="R122">
        <v>0</v>
      </c>
      <c r="S122">
        <v>1</v>
      </c>
      <c r="T122" s="62">
        <f t="shared" si="2"/>
        <v>541</v>
      </c>
      <c r="U122" s="4">
        <v>520</v>
      </c>
      <c r="V122" s="62">
        <f t="shared" si="3"/>
        <v>1061</v>
      </c>
    </row>
    <row r="123" spans="1:22" x14ac:dyDescent="0.2">
      <c r="A123" s="11">
        <v>40417</v>
      </c>
      <c r="B123">
        <v>600</v>
      </c>
      <c r="C123">
        <v>0</v>
      </c>
      <c r="D123">
        <v>0</v>
      </c>
      <c r="E123">
        <v>0</v>
      </c>
      <c r="F123">
        <v>0</v>
      </c>
      <c r="G123">
        <v>0</v>
      </c>
      <c r="H123" s="1">
        <v>0</v>
      </c>
      <c r="I123" s="4">
        <v>32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32</v>
      </c>
      <c r="P123" s="4">
        <v>0</v>
      </c>
      <c r="Q123" s="1">
        <v>0</v>
      </c>
      <c r="R123" s="4">
        <v>0</v>
      </c>
      <c r="S123" s="1">
        <v>0</v>
      </c>
      <c r="T123" s="62">
        <f>SUM(B123:S123)</f>
        <v>664</v>
      </c>
      <c r="U123" s="4">
        <v>812</v>
      </c>
      <c r="V123" s="62">
        <f>SUM(T123:U123)</f>
        <v>1476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s="62">
        <v>892.6</v>
      </c>
      <c r="U124" s="4">
        <v>1303</v>
      </c>
      <c r="V124" s="62">
        <f t="shared" si="3"/>
        <v>2195.6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62">
        <v>892.6</v>
      </c>
      <c r="U125" s="4">
        <v>1303</v>
      </c>
      <c r="V125" s="62">
        <f t="shared" ref="V125:V129" si="6">SUM(T125:U125)</f>
        <v>2195.6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62">
        <v>892.6</v>
      </c>
      <c r="U126" s="4">
        <v>1303</v>
      </c>
      <c r="V126" s="62">
        <f t="shared" si="6"/>
        <v>2195.6</v>
      </c>
    </row>
    <row r="127" spans="1:22" x14ac:dyDescent="0.2">
      <c r="A127" s="11">
        <v>40421</v>
      </c>
      <c r="B127">
        <v>387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0</v>
      </c>
      <c r="Q127">
        <v>0</v>
      </c>
      <c r="R127">
        <v>0</v>
      </c>
      <c r="S127">
        <v>0</v>
      </c>
      <c r="T127" s="62">
        <f t="shared" ref="T127:T129" si="7">SUM(B127:S127)</f>
        <v>410</v>
      </c>
      <c r="U127" s="4">
        <v>315</v>
      </c>
      <c r="V127" s="62">
        <f t="shared" si="6"/>
        <v>725</v>
      </c>
    </row>
    <row r="128" spans="1:22" x14ac:dyDescent="0.2">
      <c r="A128" s="11">
        <v>40422</v>
      </c>
      <c r="B128">
        <v>213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45</v>
      </c>
      <c r="P128">
        <v>0</v>
      </c>
      <c r="Q128">
        <v>0</v>
      </c>
      <c r="R128">
        <v>0</v>
      </c>
      <c r="S128">
        <v>0</v>
      </c>
      <c r="T128" s="62">
        <f t="shared" si="7"/>
        <v>267</v>
      </c>
      <c r="U128" s="4">
        <v>192</v>
      </c>
      <c r="V128" s="62">
        <f t="shared" si="6"/>
        <v>459</v>
      </c>
    </row>
    <row r="129" spans="1:22" x14ac:dyDescent="0.2">
      <c r="A129" s="11">
        <v>40423</v>
      </c>
      <c r="B129">
        <v>246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17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25</v>
      </c>
      <c r="P129">
        <v>0</v>
      </c>
      <c r="Q129">
        <v>0</v>
      </c>
      <c r="R129">
        <v>0</v>
      </c>
      <c r="S129">
        <v>0</v>
      </c>
      <c r="T129" s="62">
        <f t="shared" si="7"/>
        <v>291</v>
      </c>
      <c r="U129" s="4">
        <v>125</v>
      </c>
      <c r="V129" s="62">
        <f t="shared" si="6"/>
        <v>416</v>
      </c>
    </row>
    <row r="130" spans="1:22" x14ac:dyDescent="0.2">
      <c r="A130" s="11">
        <v>40424</v>
      </c>
      <c r="B130"/>
      <c r="H130" s="6"/>
      <c r="I130" s="4"/>
      <c r="J130" s="4"/>
      <c r="K130" s="4"/>
      <c r="L130" s="4"/>
      <c r="M130" s="4"/>
      <c r="N130" s="12"/>
      <c r="O130" s="4"/>
      <c r="P130" s="4"/>
      <c r="Q130" s="4"/>
      <c r="R130" s="4"/>
      <c r="S130" s="4"/>
      <c r="T130" s="62">
        <v>584</v>
      </c>
      <c r="U130" s="4">
        <v>368</v>
      </c>
      <c r="V130" s="62">
        <f t="shared" si="3"/>
        <v>952</v>
      </c>
    </row>
    <row r="131" spans="1:22" x14ac:dyDescent="0.2">
      <c r="A131" s="11">
        <v>40425</v>
      </c>
      <c r="B131">
        <v>68.5</v>
      </c>
      <c r="C131">
        <v>0.5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5.5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25</v>
      </c>
      <c r="P131">
        <v>0</v>
      </c>
      <c r="Q131">
        <v>0</v>
      </c>
      <c r="R131">
        <v>0</v>
      </c>
      <c r="S131">
        <v>0</v>
      </c>
      <c r="T131" s="62">
        <f t="shared" si="2"/>
        <v>99.5</v>
      </c>
      <c r="U131" s="4">
        <v>42.5</v>
      </c>
      <c r="V131" s="62">
        <f t="shared" si="3"/>
        <v>142</v>
      </c>
    </row>
    <row r="132" spans="1:22" x14ac:dyDescent="0.2">
      <c r="A132" s="11">
        <v>40426</v>
      </c>
      <c r="B132">
        <v>68.5</v>
      </c>
      <c r="C132">
        <v>0.5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5.5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25</v>
      </c>
      <c r="P132">
        <v>0</v>
      </c>
      <c r="Q132">
        <v>0</v>
      </c>
      <c r="R132">
        <v>0</v>
      </c>
      <c r="S132">
        <v>0</v>
      </c>
      <c r="T132" s="62">
        <f t="shared" si="2"/>
        <v>99.5</v>
      </c>
      <c r="U132" s="4">
        <v>42.5</v>
      </c>
      <c r="V132" s="62">
        <f t="shared" si="3"/>
        <v>142</v>
      </c>
    </row>
    <row r="133" spans="1:22" x14ac:dyDescent="0.2">
      <c r="A133" s="11">
        <v>40427</v>
      </c>
      <c r="B133">
        <v>68.5</v>
      </c>
      <c r="C133">
        <v>0.5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5.5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25</v>
      </c>
      <c r="P133">
        <v>0</v>
      </c>
      <c r="Q133">
        <v>0</v>
      </c>
      <c r="R133">
        <v>0</v>
      </c>
      <c r="S133">
        <v>0</v>
      </c>
      <c r="T133" s="62">
        <f t="shared" si="2"/>
        <v>99.5</v>
      </c>
      <c r="U133" s="4">
        <v>42.5</v>
      </c>
      <c r="V133" s="62">
        <f t="shared" ref="V133:V139" si="8">SUM(T133:U133)</f>
        <v>142</v>
      </c>
    </row>
    <row r="134" spans="1:22" x14ac:dyDescent="0.2">
      <c r="A134" s="11">
        <v>40428</v>
      </c>
      <c r="B134">
        <v>68.5</v>
      </c>
      <c r="C134">
        <v>0.5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5.5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25</v>
      </c>
      <c r="P134">
        <v>0</v>
      </c>
      <c r="Q134">
        <v>0</v>
      </c>
      <c r="R134">
        <v>0</v>
      </c>
      <c r="S134">
        <v>0</v>
      </c>
      <c r="T134" s="62">
        <f t="shared" si="2"/>
        <v>99.5</v>
      </c>
      <c r="U134" s="4">
        <v>42.5</v>
      </c>
      <c r="V134" s="62">
        <f t="shared" si="8"/>
        <v>142</v>
      </c>
    </row>
    <row r="135" spans="1:22" x14ac:dyDescent="0.2">
      <c r="A135" s="11">
        <v>40429</v>
      </c>
      <c r="B135">
        <v>12</v>
      </c>
      <c r="C135">
        <v>0</v>
      </c>
      <c r="D135">
        <v>0</v>
      </c>
      <c r="E135">
        <v>0</v>
      </c>
      <c r="F135">
        <v>0</v>
      </c>
      <c r="G135">
        <v>0</v>
      </c>
      <c r="H135" s="4">
        <v>0</v>
      </c>
      <c r="I135" s="4">
        <v>3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10</v>
      </c>
      <c r="P135" s="4">
        <v>0</v>
      </c>
      <c r="Q135" s="4">
        <v>0</v>
      </c>
      <c r="R135" s="4">
        <v>0</v>
      </c>
      <c r="S135" s="4">
        <v>0</v>
      </c>
      <c r="T135" s="62">
        <f t="shared" si="2"/>
        <v>25</v>
      </c>
      <c r="U135" s="4">
        <v>6</v>
      </c>
      <c r="V135" s="62">
        <f t="shared" si="8"/>
        <v>31</v>
      </c>
    </row>
    <row r="136" spans="1:22" x14ac:dyDescent="0.2">
      <c r="A136" s="11">
        <v>40430</v>
      </c>
      <c r="B136">
        <v>49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6</v>
      </c>
      <c r="J136">
        <v>0</v>
      </c>
      <c r="K136">
        <v>0</v>
      </c>
      <c r="L136">
        <v>32</v>
      </c>
      <c r="M136">
        <v>0</v>
      </c>
      <c r="N136">
        <v>0</v>
      </c>
      <c r="O136">
        <v>40</v>
      </c>
      <c r="P136">
        <v>0</v>
      </c>
      <c r="Q136">
        <v>0</v>
      </c>
      <c r="R136">
        <v>0</v>
      </c>
      <c r="S136">
        <v>0</v>
      </c>
      <c r="T136" s="62">
        <f t="shared" si="2"/>
        <v>127</v>
      </c>
      <c r="U136" s="4">
        <v>42</v>
      </c>
      <c r="V136" s="62">
        <f t="shared" si="8"/>
        <v>169</v>
      </c>
    </row>
    <row r="137" spans="1:22" x14ac:dyDescent="0.2">
      <c r="A137" s="11">
        <v>40431</v>
      </c>
      <c r="B137">
        <v>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8</v>
      </c>
      <c r="M137">
        <v>0</v>
      </c>
      <c r="N137">
        <v>0</v>
      </c>
      <c r="O137">
        <v>13</v>
      </c>
      <c r="P137">
        <v>0</v>
      </c>
      <c r="Q137">
        <v>0</v>
      </c>
      <c r="R137">
        <v>0</v>
      </c>
      <c r="S137">
        <v>0</v>
      </c>
      <c r="T137" s="62">
        <f t="shared" ref="T137:T146" si="9">SUM(B137:S137)</f>
        <v>68</v>
      </c>
      <c r="U137" s="4">
        <v>13</v>
      </c>
      <c r="V137" s="62">
        <f t="shared" si="8"/>
        <v>81</v>
      </c>
    </row>
    <row r="138" spans="1:22" x14ac:dyDescent="0.2">
      <c r="A138" s="11">
        <v>40432</v>
      </c>
      <c r="B138">
        <v>73.33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</v>
      </c>
      <c r="J138">
        <v>0</v>
      </c>
      <c r="K138">
        <v>0</v>
      </c>
      <c r="L138">
        <v>0.66</v>
      </c>
      <c r="M138">
        <v>0</v>
      </c>
      <c r="N138">
        <v>0</v>
      </c>
      <c r="O138">
        <v>44</v>
      </c>
      <c r="P138">
        <v>0</v>
      </c>
      <c r="Q138">
        <v>0</v>
      </c>
      <c r="R138">
        <v>0</v>
      </c>
      <c r="S138">
        <v>0</v>
      </c>
      <c r="T138" s="62">
        <f t="shared" si="9"/>
        <v>121.99</v>
      </c>
      <c r="U138" s="4">
        <v>42.66</v>
      </c>
      <c r="V138" s="62">
        <f t="shared" si="8"/>
        <v>164.64999999999998</v>
      </c>
    </row>
    <row r="139" spans="1:22" x14ac:dyDescent="0.2">
      <c r="A139" s="11">
        <v>40433</v>
      </c>
      <c r="B139">
        <v>73.33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0</v>
      </c>
      <c r="K139">
        <v>0</v>
      </c>
      <c r="L139">
        <v>0.66</v>
      </c>
      <c r="M139">
        <v>0</v>
      </c>
      <c r="N139">
        <v>0</v>
      </c>
      <c r="O139">
        <v>44</v>
      </c>
      <c r="P139">
        <v>0</v>
      </c>
      <c r="Q139">
        <v>0</v>
      </c>
      <c r="R139">
        <v>0</v>
      </c>
      <c r="S139">
        <v>0</v>
      </c>
      <c r="T139" s="62">
        <f t="shared" si="9"/>
        <v>121.99</v>
      </c>
      <c r="U139" s="4">
        <v>42.66</v>
      </c>
      <c r="V139" s="62">
        <f t="shared" si="8"/>
        <v>164.64999999999998</v>
      </c>
    </row>
    <row r="140" spans="1:22" x14ac:dyDescent="0.2">
      <c r="A140" s="11">
        <v>40434</v>
      </c>
      <c r="B140">
        <v>73.33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</v>
      </c>
      <c r="J140">
        <v>0</v>
      </c>
      <c r="K140">
        <v>0</v>
      </c>
      <c r="L140">
        <v>0.66</v>
      </c>
      <c r="M140">
        <v>0</v>
      </c>
      <c r="N140">
        <v>0</v>
      </c>
      <c r="O140">
        <v>44</v>
      </c>
      <c r="P140">
        <v>0</v>
      </c>
      <c r="Q140">
        <v>0</v>
      </c>
      <c r="R140">
        <v>0</v>
      </c>
      <c r="S140">
        <v>0</v>
      </c>
      <c r="T140" s="62">
        <f t="shared" si="9"/>
        <v>121.99</v>
      </c>
      <c r="U140" s="4">
        <v>42.66</v>
      </c>
      <c r="V140" s="62">
        <f t="shared" ref="V140:V146" si="10">SUM(T140:U140)</f>
        <v>164.64999999999998</v>
      </c>
    </row>
    <row r="141" spans="1:22" x14ac:dyDescent="0.2">
      <c r="A141" s="11">
        <v>40435</v>
      </c>
      <c r="B141">
        <v>110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90</v>
      </c>
      <c r="P141">
        <v>0</v>
      </c>
      <c r="Q141">
        <v>0</v>
      </c>
      <c r="R141">
        <v>0</v>
      </c>
      <c r="S141">
        <v>0</v>
      </c>
      <c r="T141" s="62">
        <f t="shared" si="9"/>
        <v>210</v>
      </c>
      <c r="U141" s="4">
        <v>40</v>
      </c>
      <c r="V141" s="62">
        <f t="shared" si="10"/>
        <v>250</v>
      </c>
    </row>
    <row r="142" spans="1:22" x14ac:dyDescent="0.2">
      <c r="A142" s="11">
        <v>40436</v>
      </c>
      <c r="B142">
        <v>192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100</v>
      </c>
      <c r="Q142">
        <v>0</v>
      </c>
      <c r="R142">
        <v>0</v>
      </c>
      <c r="S142">
        <v>0</v>
      </c>
      <c r="T142" s="62">
        <f t="shared" si="9"/>
        <v>293</v>
      </c>
      <c r="U142" s="4">
        <v>76</v>
      </c>
      <c r="V142" s="62">
        <f t="shared" si="10"/>
        <v>369</v>
      </c>
    </row>
    <row r="143" spans="1:22" x14ac:dyDescent="0.2">
      <c r="A143" s="11">
        <v>40437</v>
      </c>
      <c r="B143">
        <v>24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26</v>
      </c>
      <c r="P143">
        <v>0</v>
      </c>
      <c r="Q143">
        <v>0</v>
      </c>
      <c r="R143">
        <v>0</v>
      </c>
      <c r="S143">
        <v>0</v>
      </c>
      <c r="T143" s="62">
        <f t="shared" si="9"/>
        <v>54</v>
      </c>
      <c r="U143" s="4">
        <v>7</v>
      </c>
      <c r="V143" s="62">
        <f t="shared" si="10"/>
        <v>61</v>
      </c>
    </row>
    <row r="144" spans="1:22" x14ac:dyDescent="0.2">
      <c r="A144" s="11">
        <v>40438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62">
        <f t="shared" si="9"/>
        <v>0</v>
      </c>
      <c r="U144" s="4"/>
      <c r="V144" s="62">
        <f t="shared" si="10"/>
        <v>0</v>
      </c>
    </row>
    <row r="145" spans="1:22" x14ac:dyDescent="0.2">
      <c r="A145" s="11">
        <v>40439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62">
        <f t="shared" si="9"/>
        <v>0</v>
      </c>
      <c r="U145" s="4"/>
      <c r="V145" s="62">
        <f t="shared" si="10"/>
        <v>0</v>
      </c>
    </row>
    <row r="146" spans="1:22" x14ac:dyDescent="0.2">
      <c r="A146" s="11">
        <v>40440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62">
        <f t="shared" si="9"/>
        <v>0</v>
      </c>
      <c r="U146" s="4"/>
      <c r="V146" s="62">
        <f t="shared" si="10"/>
        <v>0</v>
      </c>
    </row>
    <row r="147" spans="1:22" x14ac:dyDescent="0.2">
      <c r="A147" s="11">
        <v>40441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62">
        <f t="shared" ref="T147:T152" si="11">SUM(B147:S147)</f>
        <v>0</v>
      </c>
      <c r="U147" s="4"/>
      <c r="V147" s="62">
        <f t="shared" ref="V147:V152" si="12">SUM(T147:U147)</f>
        <v>0</v>
      </c>
    </row>
    <row r="148" spans="1:22" x14ac:dyDescent="0.2">
      <c r="A148" s="11">
        <v>40442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62">
        <f t="shared" si="11"/>
        <v>0</v>
      </c>
      <c r="U148" s="4"/>
      <c r="V148" s="62">
        <f t="shared" si="12"/>
        <v>0</v>
      </c>
    </row>
    <row r="149" spans="1:22" x14ac:dyDescent="0.2">
      <c r="A149" s="11">
        <v>40443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2">
        <f t="shared" si="11"/>
        <v>0</v>
      </c>
      <c r="U149" s="4"/>
      <c r="V149" s="62">
        <f t="shared" si="12"/>
        <v>0</v>
      </c>
    </row>
    <row r="150" spans="1:22" x14ac:dyDescent="0.2">
      <c r="A150" s="11">
        <v>40444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2">
        <f t="shared" si="11"/>
        <v>0</v>
      </c>
      <c r="U150" s="4"/>
      <c r="V150" s="62">
        <f t="shared" si="12"/>
        <v>0</v>
      </c>
    </row>
    <row r="151" spans="1:22" x14ac:dyDescent="0.2">
      <c r="A151" s="11">
        <v>40445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62">
        <f t="shared" si="11"/>
        <v>0</v>
      </c>
      <c r="U151" s="4"/>
      <c r="V151" s="62">
        <f t="shared" si="12"/>
        <v>0</v>
      </c>
    </row>
    <row r="152" spans="1:22" x14ac:dyDescent="0.2">
      <c r="A152" s="11">
        <v>40446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62">
        <f t="shared" si="11"/>
        <v>0</v>
      </c>
      <c r="U152" s="4"/>
      <c r="V152" s="62">
        <f t="shared" si="12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SUM(B9:B128)</f>
        <v>18539.689999999999</v>
      </c>
      <c r="C155">
        <f t="shared" ref="C155:U155" si="13">SUM(C9:C128)</f>
        <v>58.97</v>
      </c>
      <c r="D155">
        <f t="shared" si="13"/>
        <v>0</v>
      </c>
      <c r="E155">
        <f t="shared" si="13"/>
        <v>7.99</v>
      </c>
      <c r="F155">
        <f t="shared" si="13"/>
        <v>22.989999999999995</v>
      </c>
      <c r="G155">
        <f t="shared" si="13"/>
        <v>66.989999999999995</v>
      </c>
      <c r="H155">
        <f t="shared" si="13"/>
        <v>0</v>
      </c>
      <c r="I155">
        <f t="shared" si="13"/>
        <v>1756.59</v>
      </c>
      <c r="J155">
        <f t="shared" si="13"/>
        <v>37.000000000000007</v>
      </c>
      <c r="K155">
        <f t="shared" si="13"/>
        <v>0</v>
      </c>
      <c r="L155">
        <f t="shared" si="13"/>
        <v>186.95000000000002</v>
      </c>
      <c r="M155">
        <f t="shared" si="13"/>
        <v>253.96999999999994</v>
      </c>
      <c r="N155">
        <f t="shared" si="13"/>
        <v>0</v>
      </c>
      <c r="O155">
        <f t="shared" si="13"/>
        <v>1471.94</v>
      </c>
      <c r="P155">
        <f t="shared" si="13"/>
        <v>0</v>
      </c>
      <c r="Q155">
        <f t="shared" si="13"/>
        <v>0</v>
      </c>
      <c r="R155">
        <f t="shared" si="13"/>
        <v>45.3</v>
      </c>
      <c r="S155">
        <f t="shared" si="13"/>
        <v>6.01</v>
      </c>
      <c r="T155">
        <f t="shared" si="13"/>
        <v>25988.18</v>
      </c>
      <c r="U155">
        <f t="shared" si="13"/>
        <v>17043.72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46137.290000000008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 T27 T18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X165"/>
  <sheetViews>
    <sheetView zoomScale="70" zoomScaleNormal="70" workbookViewId="0">
      <pane ySplit="8" topLeftCell="A9" activePane="bottomLeft" state="frozen"/>
      <selection pane="bottomLeft" activeCell="V143" sqref="A9:V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147</v>
      </c>
      <c r="B1" s="68"/>
      <c r="C1" s="68"/>
      <c r="E1" s="10" t="s">
        <v>147</v>
      </c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148</v>
      </c>
      <c r="B3" s="73"/>
      <c r="C3" s="73"/>
      <c r="E3" s="71" t="s">
        <v>149</v>
      </c>
      <c r="F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140</v>
      </c>
      <c r="B4" s="73"/>
      <c r="C4" s="73"/>
      <c r="D4" s="73"/>
      <c r="E4" t="s">
        <v>150</v>
      </c>
      <c r="H4" s="1"/>
      <c r="I4"/>
      <c r="N4" s="1"/>
      <c r="O4"/>
      <c r="Q4" s="1"/>
      <c r="R4"/>
      <c r="S4" s="1"/>
      <c r="T4"/>
    </row>
    <row r="5" spans="1:22" x14ac:dyDescent="0.2">
      <c r="A5" s="73" t="s">
        <v>151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0.2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0.2</v>
      </c>
      <c r="K24" s="4">
        <v>0</v>
      </c>
      <c r="L24" s="4">
        <v>0</v>
      </c>
      <c r="M24" s="4">
        <v>0</v>
      </c>
      <c r="N24" s="1">
        <v>0</v>
      </c>
      <c r="O24" s="4">
        <v>2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2.4</v>
      </c>
      <c r="U24" s="4">
        <v>0.2</v>
      </c>
      <c r="V24" s="62">
        <f t="shared" si="1"/>
        <v>2.6</v>
      </c>
    </row>
    <row r="25" spans="1:22" x14ac:dyDescent="0.2">
      <c r="A25" s="11">
        <v>40319</v>
      </c>
      <c r="B25">
        <v>0</v>
      </c>
      <c r="C25">
        <v>0.2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0.2</v>
      </c>
      <c r="K25" s="4">
        <v>0</v>
      </c>
      <c r="L25" s="4">
        <v>0</v>
      </c>
      <c r="M25" s="4">
        <v>0</v>
      </c>
      <c r="N25" s="1">
        <v>0</v>
      </c>
      <c r="O25" s="4">
        <v>2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2.4</v>
      </c>
      <c r="U25" s="4">
        <v>0.2</v>
      </c>
      <c r="V25" s="62">
        <f t="shared" si="1"/>
        <v>2.6</v>
      </c>
    </row>
    <row r="26" spans="1:22" x14ac:dyDescent="0.2">
      <c r="A26" s="11">
        <v>40320</v>
      </c>
      <c r="B26">
        <v>0</v>
      </c>
      <c r="C26">
        <v>0.2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0.2</v>
      </c>
      <c r="K26" s="4">
        <v>0</v>
      </c>
      <c r="L26" s="4">
        <v>0</v>
      </c>
      <c r="M26" s="4">
        <v>0</v>
      </c>
      <c r="N26" s="1">
        <v>0</v>
      </c>
      <c r="O26" s="4">
        <v>2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2.4</v>
      </c>
      <c r="U26" s="4">
        <v>0.2</v>
      </c>
      <c r="V26" s="62">
        <f t="shared" si="1"/>
        <v>2.6</v>
      </c>
    </row>
    <row r="27" spans="1:22" x14ac:dyDescent="0.2">
      <c r="A27" s="11">
        <v>40321</v>
      </c>
      <c r="B27">
        <v>0</v>
      </c>
      <c r="C27">
        <v>0.2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0.2</v>
      </c>
      <c r="K27" s="4">
        <v>0</v>
      </c>
      <c r="L27" s="4">
        <v>0</v>
      </c>
      <c r="M27" s="4">
        <v>0</v>
      </c>
      <c r="N27" s="1">
        <v>0</v>
      </c>
      <c r="O27" s="4">
        <v>2</v>
      </c>
      <c r="P27" s="4">
        <v>0</v>
      </c>
      <c r="Q27" s="1">
        <v>0</v>
      </c>
      <c r="R27" s="4">
        <v>0</v>
      </c>
      <c r="S27" s="1">
        <v>0</v>
      </c>
      <c r="T27" s="62">
        <f>SUM(B27:S27)</f>
        <v>2.4</v>
      </c>
      <c r="U27" s="4">
        <v>0.2</v>
      </c>
      <c r="V27" s="62">
        <f>SUM(T27:U27)</f>
        <v>2.6</v>
      </c>
    </row>
    <row r="28" spans="1:22" x14ac:dyDescent="0.2">
      <c r="A28" s="11">
        <v>40322</v>
      </c>
      <c r="B28">
        <v>0</v>
      </c>
      <c r="C28">
        <v>0.2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0.2</v>
      </c>
      <c r="K28" s="4">
        <v>0</v>
      </c>
      <c r="L28" s="4">
        <v>0</v>
      </c>
      <c r="M28" s="4">
        <v>0</v>
      </c>
      <c r="N28" s="1">
        <v>0</v>
      </c>
      <c r="O28" s="4">
        <v>2</v>
      </c>
      <c r="P28" s="4">
        <v>0</v>
      </c>
      <c r="Q28" s="1">
        <v>0</v>
      </c>
      <c r="R28" s="4">
        <v>0</v>
      </c>
      <c r="S28" s="1">
        <v>0</v>
      </c>
      <c r="T28" s="62">
        <f>SUM(B28:S28)</f>
        <v>2.4</v>
      </c>
      <c r="U28" s="4">
        <v>0.2</v>
      </c>
      <c r="V28" s="62">
        <f>SUM(T28:U28)</f>
        <v>2.6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4</v>
      </c>
      <c r="P29" s="4">
        <v>0</v>
      </c>
      <c r="Q29" s="1">
        <v>0</v>
      </c>
      <c r="R29" s="4">
        <v>0</v>
      </c>
      <c r="S29" s="1">
        <v>0</v>
      </c>
      <c r="T29" s="62">
        <f>SUM(B29:S29)</f>
        <v>4</v>
      </c>
      <c r="U29" s="4">
        <v>0</v>
      </c>
      <c r="V29" s="62">
        <f>SUM(T29:U29)</f>
        <v>4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3</v>
      </c>
      <c r="P30" s="4">
        <v>0</v>
      </c>
      <c r="Q30" s="1">
        <v>0</v>
      </c>
      <c r="R30" s="4">
        <v>0</v>
      </c>
      <c r="S30" s="1">
        <v>0</v>
      </c>
      <c r="T30" s="62">
        <f>SUM(B30:S30)</f>
        <v>3</v>
      </c>
      <c r="U30" s="4">
        <v>0</v>
      </c>
      <c r="V30" s="62">
        <f>SUM(T30:U30)</f>
        <v>3</v>
      </c>
    </row>
    <row r="31" spans="1:22" x14ac:dyDescent="0.2">
      <c r="A31" s="11">
        <v>40325</v>
      </c>
      <c r="B31">
        <v>1</v>
      </c>
      <c r="C31">
        <v>2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1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9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13</v>
      </c>
      <c r="U31" s="4">
        <v>0</v>
      </c>
      <c r="V31" s="62">
        <f t="shared" si="1"/>
        <v>13</v>
      </c>
    </row>
    <row r="32" spans="1:22" x14ac:dyDescent="0.2">
      <c r="A32" s="11">
        <v>40326</v>
      </c>
      <c r="B32" t="s">
        <v>32</v>
      </c>
      <c r="H32" s="1"/>
      <c r="I32" s="4"/>
      <c r="J32" s="4"/>
      <c r="K32" s="4"/>
      <c r="L32" s="4"/>
      <c r="M32" s="4"/>
      <c r="N32" s="1"/>
      <c r="O32" s="4"/>
      <c r="P32" s="4"/>
      <c r="Q32" s="1"/>
      <c r="R32" s="4"/>
      <c r="S32" s="1"/>
      <c r="T32" s="62">
        <f t="shared" si="0"/>
        <v>0</v>
      </c>
      <c r="V32" s="62">
        <f t="shared" si="1"/>
        <v>0</v>
      </c>
    </row>
    <row r="33" spans="1:24" x14ac:dyDescent="0.2">
      <c r="A33" s="11">
        <v>40327</v>
      </c>
      <c r="B33">
        <v>1</v>
      </c>
      <c r="C33">
        <v>0.75</v>
      </c>
      <c r="D33">
        <v>0</v>
      </c>
      <c r="E33">
        <v>0</v>
      </c>
      <c r="F33">
        <v>0</v>
      </c>
      <c r="G33">
        <v>0</v>
      </c>
      <c r="H33" s="12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2">
        <v>0</v>
      </c>
      <c r="O33" s="4">
        <v>1.75</v>
      </c>
      <c r="P33" s="4">
        <v>0</v>
      </c>
      <c r="Q33" s="12">
        <v>0</v>
      </c>
      <c r="R33" s="4">
        <v>0</v>
      </c>
      <c r="S33" s="12">
        <v>0</v>
      </c>
      <c r="T33" s="62">
        <f>SUM(B33:S33)</f>
        <v>3.5</v>
      </c>
      <c r="U33" s="4">
        <v>1.75</v>
      </c>
      <c r="V33" s="62">
        <f t="shared" si="1"/>
        <v>5.25</v>
      </c>
    </row>
    <row r="34" spans="1:24" x14ac:dyDescent="0.2">
      <c r="A34" s="11">
        <v>40328</v>
      </c>
      <c r="B34">
        <v>1</v>
      </c>
      <c r="C34">
        <v>0.75</v>
      </c>
      <c r="D34">
        <v>0</v>
      </c>
      <c r="E34">
        <v>0</v>
      </c>
      <c r="F34">
        <v>0</v>
      </c>
      <c r="G34">
        <v>0</v>
      </c>
      <c r="H34" s="12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12">
        <v>0</v>
      </c>
      <c r="O34" s="4">
        <v>1.75</v>
      </c>
      <c r="P34" s="4">
        <v>0</v>
      </c>
      <c r="Q34" s="12">
        <v>0</v>
      </c>
      <c r="R34" s="4">
        <v>0</v>
      </c>
      <c r="S34" s="12">
        <v>0</v>
      </c>
      <c r="T34" s="62">
        <f t="shared" si="0"/>
        <v>3.5</v>
      </c>
      <c r="U34" s="4">
        <v>1.75</v>
      </c>
      <c r="V34" s="62">
        <f t="shared" si="1"/>
        <v>5.25</v>
      </c>
    </row>
    <row r="35" spans="1:24" x14ac:dyDescent="0.2">
      <c r="A35" s="11">
        <v>40329</v>
      </c>
      <c r="B35">
        <v>1</v>
      </c>
      <c r="C35">
        <v>0.75</v>
      </c>
      <c r="D35">
        <v>0</v>
      </c>
      <c r="E35">
        <v>0</v>
      </c>
      <c r="F35">
        <v>0</v>
      </c>
      <c r="G35">
        <v>0</v>
      </c>
      <c r="H35" s="12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12">
        <v>0</v>
      </c>
      <c r="O35" s="4">
        <v>1.75</v>
      </c>
      <c r="P35" s="4">
        <v>0</v>
      </c>
      <c r="Q35" s="12">
        <v>0</v>
      </c>
      <c r="R35" s="4">
        <v>0</v>
      </c>
      <c r="S35" s="12">
        <v>0</v>
      </c>
      <c r="T35" s="62">
        <f>SUM(B35:S35)</f>
        <v>3.5</v>
      </c>
      <c r="U35" s="4">
        <v>1.75</v>
      </c>
      <c r="V35" s="62">
        <f>SUM(T35:U35)</f>
        <v>5.25</v>
      </c>
    </row>
    <row r="36" spans="1:24" x14ac:dyDescent="0.2">
      <c r="A36" s="11">
        <v>40330</v>
      </c>
      <c r="B36">
        <v>1</v>
      </c>
      <c r="C36">
        <v>0.75</v>
      </c>
      <c r="D36">
        <v>0</v>
      </c>
      <c r="E36">
        <v>0</v>
      </c>
      <c r="F36">
        <v>0</v>
      </c>
      <c r="G36">
        <v>0</v>
      </c>
      <c r="H36" s="12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12">
        <v>0</v>
      </c>
      <c r="O36" s="4">
        <v>1.75</v>
      </c>
      <c r="P36" s="4">
        <v>0</v>
      </c>
      <c r="Q36" s="12">
        <v>0</v>
      </c>
      <c r="R36" s="4">
        <v>0</v>
      </c>
      <c r="S36" s="12">
        <v>0</v>
      </c>
      <c r="T36" s="62">
        <f>SUM(B36:S36)</f>
        <v>3.5</v>
      </c>
      <c r="U36" s="4">
        <v>1.75</v>
      </c>
      <c r="V36" s="62">
        <f>SUM(T36:U36)</f>
        <v>5.25</v>
      </c>
    </row>
    <row r="37" spans="1:24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 s="62">
        <v>0</v>
      </c>
      <c r="U37" s="4">
        <v>0</v>
      </c>
      <c r="V37" s="62">
        <v>0</v>
      </c>
    </row>
    <row r="38" spans="1:24" x14ac:dyDescent="0.2">
      <c r="A38" s="11">
        <v>40332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1">
        <v>0</v>
      </c>
      <c r="O38" s="4">
        <v>1</v>
      </c>
      <c r="P38" s="4">
        <v>0</v>
      </c>
      <c r="Q38" s="1">
        <v>0</v>
      </c>
      <c r="R38" s="4">
        <v>0</v>
      </c>
      <c r="S38" s="1">
        <v>0</v>
      </c>
      <c r="T38" s="62">
        <f>SUM(B38:S38)</f>
        <v>3</v>
      </c>
      <c r="U38" s="4">
        <v>1</v>
      </c>
      <c r="V38" s="62">
        <f>SUM(T38:U38)</f>
        <v>4</v>
      </c>
    </row>
    <row r="39" spans="1:24" x14ac:dyDescent="0.2">
      <c r="A39" s="11">
        <v>40333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2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2</v>
      </c>
      <c r="U39" s="4">
        <v>0</v>
      </c>
      <c r="V39" s="62">
        <f t="shared" si="1"/>
        <v>2</v>
      </c>
    </row>
    <row r="40" spans="1:24" x14ac:dyDescent="0.2">
      <c r="A40" s="11">
        <v>40334</v>
      </c>
      <c r="B40">
        <v>0</v>
      </c>
      <c r="C40">
        <v>0.33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3.67</v>
      </c>
      <c r="P40">
        <v>0</v>
      </c>
      <c r="Q40">
        <v>0</v>
      </c>
      <c r="R40">
        <v>0</v>
      </c>
      <c r="S40">
        <v>0</v>
      </c>
      <c r="T40" s="62">
        <f t="shared" si="0"/>
        <v>4</v>
      </c>
      <c r="U40" s="4">
        <v>0.67</v>
      </c>
      <c r="V40" s="62">
        <f t="shared" si="1"/>
        <v>4.67</v>
      </c>
    </row>
    <row r="41" spans="1:24" x14ac:dyDescent="0.2">
      <c r="A41" s="11">
        <v>40335</v>
      </c>
      <c r="B41">
        <v>0</v>
      </c>
      <c r="C41">
        <v>0.33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3.67</v>
      </c>
      <c r="P41">
        <v>0</v>
      </c>
      <c r="Q41">
        <v>0</v>
      </c>
      <c r="R41">
        <v>0</v>
      </c>
      <c r="S41">
        <v>0</v>
      </c>
      <c r="T41" s="62">
        <f>SUM(B41:S41)</f>
        <v>4</v>
      </c>
      <c r="U41" s="4">
        <v>0.67</v>
      </c>
      <c r="V41" s="62">
        <f>SUM(T41:U41)</f>
        <v>4.67</v>
      </c>
    </row>
    <row r="42" spans="1:24" x14ac:dyDescent="0.2">
      <c r="A42" s="11">
        <v>40336</v>
      </c>
      <c r="B42">
        <v>0</v>
      </c>
      <c r="C42">
        <v>0.33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3.67</v>
      </c>
      <c r="P42">
        <v>0</v>
      </c>
      <c r="Q42">
        <v>0</v>
      </c>
      <c r="R42">
        <v>0</v>
      </c>
      <c r="S42">
        <v>0</v>
      </c>
      <c r="T42" s="62">
        <f>SUM(B42:S42)</f>
        <v>4</v>
      </c>
      <c r="U42" s="4">
        <v>0.67</v>
      </c>
      <c r="V42" s="62">
        <f>SUM(T42:U42)</f>
        <v>4.67</v>
      </c>
    </row>
    <row r="43" spans="1:24" x14ac:dyDescent="0.2">
      <c r="A43" s="11">
        <v>40337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14</v>
      </c>
      <c r="P43" s="4">
        <v>0</v>
      </c>
      <c r="Q43" s="1">
        <v>0</v>
      </c>
      <c r="R43" s="4">
        <v>0</v>
      </c>
      <c r="S43" s="1">
        <v>0</v>
      </c>
      <c r="T43" s="62">
        <f>SUM(B43:S43)</f>
        <v>15</v>
      </c>
      <c r="U43" s="4">
        <v>2</v>
      </c>
      <c r="V43" s="62">
        <f>SUM(T43:U43)</f>
        <v>17</v>
      </c>
    </row>
    <row r="44" spans="1:24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62">
        <f t="shared" si="0"/>
        <v>0</v>
      </c>
      <c r="U44" s="4">
        <v>0</v>
      </c>
      <c r="V44" s="62">
        <f t="shared" si="1"/>
        <v>0</v>
      </c>
    </row>
    <row r="45" spans="1:24" x14ac:dyDescent="0.2">
      <c r="A45" s="11">
        <v>40339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20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20</v>
      </c>
      <c r="U45" s="4">
        <v>2</v>
      </c>
      <c r="V45" s="62">
        <f t="shared" si="1"/>
        <v>22</v>
      </c>
    </row>
    <row r="46" spans="1:24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 s="62">
        <f t="shared" si="0"/>
        <v>3</v>
      </c>
      <c r="U46" s="4">
        <v>0</v>
      </c>
      <c r="V46" s="62">
        <f t="shared" si="1"/>
        <v>3</v>
      </c>
    </row>
    <row r="47" spans="1:24" x14ac:dyDescent="0.2">
      <c r="A47" s="11">
        <v>40341</v>
      </c>
      <c r="B47">
        <v>1.3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</v>
      </c>
      <c r="P47">
        <v>0</v>
      </c>
      <c r="Q47">
        <v>0</v>
      </c>
      <c r="R47">
        <v>0</v>
      </c>
      <c r="S47">
        <v>0</v>
      </c>
      <c r="T47" s="62">
        <f t="shared" si="0"/>
        <v>4.3</v>
      </c>
      <c r="U47" s="4">
        <v>3.33</v>
      </c>
      <c r="V47" s="62">
        <f t="shared" si="1"/>
        <v>7.63</v>
      </c>
    </row>
    <row r="48" spans="1:24" x14ac:dyDescent="0.2">
      <c r="A48" s="11">
        <v>40342</v>
      </c>
      <c r="B48">
        <v>1.3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</v>
      </c>
      <c r="P48">
        <v>0</v>
      </c>
      <c r="Q48">
        <v>0</v>
      </c>
      <c r="R48">
        <v>0</v>
      </c>
      <c r="S48">
        <v>0</v>
      </c>
      <c r="T48" s="62">
        <f t="shared" si="0"/>
        <v>4.3</v>
      </c>
      <c r="U48" s="4">
        <v>3.33</v>
      </c>
      <c r="V48" s="62">
        <f t="shared" si="1"/>
        <v>7.63</v>
      </c>
      <c r="W48" s="4"/>
      <c r="X48" s="4"/>
    </row>
    <row r="49" spans="1:22" x14ac:dyDescent="0.2">
      <c r="A49" s="11">
        <v>40343</v>
      </c>
      <c r="B49">
        <v>1.3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0</v>
      </c>
      <c r="Q49">
        <v>0</v>
      </c>
      <c r="R49">
        <v>0</v>
      </c>
      <c r="S49">
        <v>0</v>
      </c>
      <c r="T49" s="62">
        <f t="shared" si="0"/>
        <v>4.3</v>
      </c>
      <c r="U49" s="4">
        <v>3.33</v>
      </c>
      <c r="V49" s="62">
        <f t="shared" si="1"/>
        <v>7.63</v>
      </c>
    </row>
    <row r="50" spans="1:22" x14ac:dyDescent="0.2">
      <c r="A50" s="11">
        <v>40344</v>
      </c>
      <c r="B50">
        <v>19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6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25</v>
      </c>
      <c r="U50" s="4">
        <v>1</v>
      </c>
      <c r="V50" s="62">
        <f t="shared" si="1"/>
        <v>26</v>
      </c>
    </row>
    <row r="51" spans="1:22" x14ac:dyDescent="0.2">
      <c r="A51" s="11">
        <v>40345</v>
      </c>
      <c r="B51">
        <v>69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62">
        <f t="shared" si="0"/>
        <v>70</v>
      </c>
      <c r="U51" s="4">
        <v>9</v>
      </c>
      <c r="V51" s="62">
        <f t="shared" si="1"/>
        <v>79</v>
      </c>
    </row>
    <row r="52" spans="1:22" x14ac:dyDescent="0.2">
      <c r="A52" s="11">
        <v>40346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 s="62">
        <f t="shared" si="0"/>
        <v>2</v>
      </c>
      <c r="U52" s="4">
        <v>1</v>
      </c>
      <c r="V52" s="62">
        <f t="shared" si="1"/>
        <v>3</v>
      </c>
    </row>
    <row r="53" spans="1:22" x14ac:dyDescent="0.2">
      <c r="A53" s="11">
        <v>40347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62">
        <f t="shared" si="0"/>
        <v>1</v>
      </c>
      <c r="U53" s="4">
        <v>2</v>
      </c>
      <c r="V53" s="62">
        <f t="shared" si="1"/>
        <v>3</v>
      </c>
    </row>
    <row r="54" spans="1:22" x14ac:dyDescent="0.2">
      <c r="A54" s="11">
        <v>40348</v>
      </c>
      <c r="B54">
        <v>3.66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 s="62">
        <f t="shared" si="0"/>
        <v>4.66</v>
      </c>
      <c r="U54" s="4">
        <v>0.33</v>
      </c>
      <c r="V54" s="62">
        <f t="shared" si="1"/>
        <v>4.99</v>
      </c>
    </row>
    <row r="55" spans="1:22" x14ac:dyDescent="0.2">
      <c r="A55" s="11">
        <v>40349</v>
      </c>
      <c r="B55">
        <v>3.66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62">
        <f t="shared" si="0"/>
        <v>4.66</v>
      </c>
      <c r="U55" s="4">
        <v>0.33</v>
      </c>
      <c r="V55" s="62">
        <f t="shared" si="1"/>
        <v>4.99</v>
      </c>
    </row>
    <row r="56" spans="1:22" x14ac:dyDescent="0.2">
      <c r="A56" s="11">
        <v>40350</v>
      </c>
      <c r="B56">
        <v>3.66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62">
        <f t="shared" si="0"/>
        <v>4.66</v>
      </c>
      <c r="U56" s="4">
        <v>0.33</v>
      </c>
      <c r="V56" s="62">
        <f t="shared" si="1"/>
        <v>4.99</v>
      </c>
    </row>
    <row r="57" spans="1:22" x14ac:dyDescent="0.2">
      <c r="A57" s="11">
        <v>40351</v>
      </c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62">
        <f t="shared" si="0"/>
        <v>7</v>
      </c>
      <c r="U57" s="4">
        <v>0</v>
      </c>
      <c r="V57" s="62">
        <f t="shared" si="1"/>
        <v>7</v>
      </c>
    </row>
    <row r="58" spans="1:22" x14ac:dyDescent="0.2">
      <c r="A58" s="11">
        <v>40352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 s="62">
        <v>7</v>
      </c>
      <c r="U58" s="4">
        <v>0</v>
      </c>
      <c r="V58" s="62">
        <f t="shared" si="1"/>
        <v>7</v>
      </c>
    </row>
    <row r="59" spans="1:22" x14ac:dyDescent="0.2">
      <c r="A59" s="11">
        <v>40353</v>
      </c>
      <c r="B59">
        <v>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19</v>
      </c>
      <c r="U59" s="4">
        <v>0</v>
      </c>
      <c r="V59" s="62">
        <f t="shared" si="1"/>
        <v>19</v>
      </c>
    </row>
    <row r="60" spans="1:22" x14ac:dyDescent="0.2">
      <c r="A60" s="11">
        <v>40354</v>
      </c>
      <c r="B60">
        <v>7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 s="62">
        <f t="shared" si="0"/>
        <v>11</v>
      </c>
      <c r="U60" s="4">
        <v>1</v>
      </c>
      <c r="V60" s="62">
        <f t="shared" si="1"/>
        <v>12</v>
      </c>
    </row>
    <row r="61" spans="1:22" x14ac:dyDescent="0.2">
      <c r="A61" s="11">
        <v>40355</v>
      </c>
      <c r="B61">
        <v>30.6</v>
      </c>
      <c r="C61">
        <v>166</v>
      </c>
      <c r="D61">
        <v>0</v>
      </c>
      <c r="E61">
        <v>0.33</v>
      </c>
      <c r="F61">
        <v>0</v>
      </c>
      <c r="G61">
        <v>0</v>
      </c>
      <c r="H61">
        <v>0</v>
      </c>
      <c r="I61">
        <v>0</v>
      </c>
      <c r="J61">
        <v>0.66</v>
      </c>
      <c r="K61">
        <v>0.33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197.92000000000002</v>
      </c>
      <c r="U61" s="4">
        <v>1.33</v>
      </c>
      <c r="V61" s="62">
        <f t="shared" si="1"/>
        <v>199.25000000000003</v>
      </c>
    </row>
    <row r="62" spans="1:22" x14ac:dyDescent="0.2">
      <c r="A62" s="11">
        <v>40356</v>
      </c>
      <c r="B62">
        <v>30.6</v>
      </c>
      <c r="C62">
        <v>166</v>
      </c>
      <c r="D62">
        <v>0</v>
      </c>
      <c r="E62">
        <v>0.33</v>
      </c>
      <c r="F62">
        <v>0</v>
      </c>
      <c r="G62">
        <v>0</v>
      </c>
      <c r="H62">
        <v>0</v>
      </c>
      <c r="I62">
        <v>0</v>
      </c>
      <c r="J62">
        <v>0.66</v>
      </c>
      <c r="K62">
        <v>0.33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197.92000000000002</v>
      </c>
      <c r="U62" s="4">
        <v>1.33</v>
      </c>
      <c r="V62" s="62">
        <f t="shared" si="1"/>
        <v>199.25000000000003</v>
      </c>
    </row>
    <row r="63" spans="1:22" x14ac:dyDescent="0.2">
      <c r="A63" s="11">
        <v>40357</v>
      </c>
      <c r="B63">
        <v>30.6</v>
      </c>
      <c r="C63">
        <v>166</v>
      </c>
      <c r="D63">
        <v>0</v>
      </c>
      <c r="E63">
        <v>0.33</v>
      </c>
      <c r="F63">
        <v>0</v>
      </c>
      <c r="G63">
        <v>0</v>
      </c>
      <c r="H63">
        <v>0</v>
      </c>
      <c r="I63">
        <v>0</v>
      </c>
      <c r="J63">
        <v>0.66</v>
      </c>
      <c r="K63">
        <v>0.33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197.92000000000002</v>
      </c>
      <c r="U63" s="4">
        <v>1.33</v>
      </c>
      <c r="V63" s="62">
        <f t="shared" si="1"/>
        <v>199.25000000000003</v>
      </c>
    </row>
    <row r="64" spans="1:22" x14ac:dyDescent="0.2">
      <c r="A64" s="11">
        <v>40358</v>
      </c>
      <c r="B64">
        <v>9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10</v>
      </c>
      <c r="U64" s="4">
        <v>0</v>
      </c>
      <c r="V64" s="62">
        <f t="shared" si="1"/>
        <v>10</v>
      </c>
    </row>
    <row r="65" spans="1:22" x14ac:dyDescent="0.2">
      <c r="A65" s="11">
        <v>40359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 s="62">
        <f t="shared" si="0"/>
        <v>4</v>
      </c>
      <c r="U65" s="4">
        <v>0</v>
      </c>
      <c r="V65" s="62">
        <f t="shared" si="1"/>
        <v>4</v>
      </c>
    </row>
    <row r="66" spans="1:22" x14ac:dyDescent="0.2">
      <c r="A66" s="11">
        <v>40360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62">
        <f t="shared" si="0"/>
        <v>1</v>
      </c>
      <c r="U66" s="4">
        <v>0</v>
      </c>
      <c r="V66" s="62">
        <f t="shared" si="1"/>
        <v>1</v>
      </c>
    </row>
    <row r="67" spans="1:22" x14ac:dyDescent="0.2">
      <c r="A67" s="11">
        <v>40361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62">
        <f t="shared" si="0"/>
        <v>0</v>
      </c>
      <c r="U67" s="4">
        <v>0</v>
      </c>
      <c r="V67" s="62">
        <f t="shared" si="1"/>
        <v>0</v>
      </c>
    </row>
    <row r="68" spans="1:22" x14ac:dyDescent="0.2">
      <c r="A68" s="11">
        <v>40362</v>
      </c>
      <c r="B68">
        <v>6</v>
      </c>
      <c r="C68">
        <v>1.5</v>
      </c>
      <c r="D68">
        <v>0</v>
      </c>
      <c r="E68">
        <v>0.25</v>
      </c>
      <c r="F68">
        <v>0</v>
      </c>
      <c r="G68">
        <v>0.25</v>
      </c>
      <c r="H68">
        <v>0</v>
      </c>
      <c r="I68">
        <v>2.75</v>
      </c>
      <c r="J68">
        <v>0</v>
      </c>
      <c r="K68">
        <v>0</v>
      </c>
      <c r="L68">
        <v>0</v>
      </c>
      <c r="M68">
        <v>0</v>
      </c>
      <c r="N68">
        <v>0</v>
      </c>
      <c r="O68">
        <v>0.25</v>
      </c>
      <c r="P68">
        <v>0</v>
      </c>
      <c r="Q68">
        <v>0</v>
      </c>
      <c r="R68">
        <v>0</v>
      </c>
      <c r="S68">
        <v>0</v>
      </c>
      <c r="T68" s="62">
        <f t="shared" si="0"/>
        <v>11</v>
      </c>
      <c r="U68" s="4">
        <v>0.25</v>
      </c>
      <c r="V68" s="62">
        <f t="shared" si="1"/>
        <v>11.25</v>
      </c>
    </row>
    <row r="69" spans="1:22" x14ac:dyDescent="0.2">
      <c r="A69" s="11">
        <v>40363</v>
      </c>
      <c r="B69">
        <v>6</v>
      </c>
      <c r="C69">
        <v>1.5</v>
      </c>
      <c r="D69">
        <v>0</v>
      </c>
      <c r="E69">
        <v>0.25</v>
      </c>
      <c r="F69">
        <v>0</v>
      </c>
      <c r="G69">
        <v>0.25</v>
      </c>
      <c r="H69">
        <v>0</v>
      </c>
      <c r="I69">
        <v>2.75</v>
      </c>
      <c r="J69">
        <v>0</v>
      </c>
      <c r="K69">
        <v>0</v>
      </c>
      <c r="L69">
        <v>0</v>
      </c>
      <c r="M69">
        <v>0</v>
      </c>
      <c r="N69">
        <v>0</v>
      </c>
      <c r="O69">
        <v>0.25</v>
      </c>
      <c r="P69">
        <v>0</v>
      </c>
      <c r="Q69">
        <v>0</v>
      </c>
      <c r="R69">
        <v>0</v>
      </c>
      <c r="S69">
        <v>0</v>
      </c>
      <c r="T69" s="62">
        <f t="shared" si="0"/>
        <v>11</v>
      </c>
      <c r="U69" s="4">
        <v>0.25</v>
      </c>
      <c r="V69" s="62">
        <f t="shared" si="1"/>
        <v>11.25</v>
      </c>
    </row>
    <row r="70" spans="1:22" x14ac:dyDescent="0.2">
      <c r="A70" s="11">
        <v>40364</v>
      </c>
      <c r="B70">
        <v>6</v>
      </c>
      <c r="C70">
        <v>1.5</v>
      </c>
      <c r="D70">
        <v>0</v>
      </c>
      <c r="E70">
        <v>0.25</v>
      </c>
      <c r="F70">
        <v>0</v>
      </c>
      <c r="G70">
        <v>0.25</v>
      </c>
      <c r="H70">
        <v>0</v>
      </c>
      <c r="I70">
        <v>2.75</v>
      </c>
      <c r="J70">
        <v>0</v>
      </c>
      <c r="K70">
        <v>0</v>
      </c>
      <c r="L70">
        <v>0</v>
      </c>
      <c r="M70">
        <v>0</v>
      </c>
      <c r="N70">
        <v>0</v>
      </c>
      <c r="O70">
        <v>0.25</v>
      </c>
      <c r="P70">
        <v>0</v>
      </c>
      <c r="Q70">
        <v>0</v>
      </c>
      <c r="R70">
        <v>0</v>
      </c>
      <c r="S70">
        <v>0</v>
      </c>
      <c r="T70" s="62">
        <f t="shared" si="0"/>
        <v>11</v>
      </c>
      <c r="U70" s="4">
        <v>0.25</v>
      </c>
      <c r="V70" s="62">
        <f t="shared" si="1"/>
        <v>11.25</v>
      </c>
    </row>
    <row r="71" spans="1:22" x14ac:dyDescent="0.2">
      <c r="A71" s="11">
        <v>40365</v>
      </c>
      <c r="B71">
        <v>6</v>
      </c>
      <c r="C71">
        <v>1.5</v>
      </c>
      <c r="D71">
        <v>0</v>
      </c>
      <c r="E71">
        <v>0.25</v>
      </c>
      <c r="F71">
        <v>0</v>
      </c>
      <c r="G71">
        <v>0.25</v>
      </c>
      <c r="H71">
        <v>0</v>
      </c>
      <c r="I71">
        <v>2.75</v>
      </c>
      <c r="J71">
        <v>0</v>
      </c>
      <c r="K71">
        <v>0</v>
      </c>
      <c r="L71">
        <v>0</v>
      </c>
      <c r="M71">
        <v>0</v>
      </c>
      <c r="N71">
        <v>0</v>
      </c>
      <c r="O71">
        <v>0.25</v>
      </c>
      <c r="P71">
        <v>0</v>
      </c>
      <c r="Q71">
        <v>0</v>
      </c>
      <c r="R71">
        <v>0</v>
      </c>
      <c r="S71">
        <v>0</v>
      </c>
      <c r="T71" s="62">
        <f t="shared" si="0"/>
        <v>11</v>
      </c>
      <c r="U71" s="4">
        <v>0.25</v>
      </c>
      <c r="V71" s="62">
        <f t="shared" si="1"/>
        <v>11.25</v>
      </c>
    </row>
    <row r="72" spans="1:22" x14ac:dyDescent="0.2">
      <c r="A72" s="11">
        <v>40366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62">
        <f t="shared" si="0"/>
        <v>1</v>
      </c>
      <c r="U72" s="4">
        <v>0</v>
      </c>
      <c r="V72" s="62">
        <f t="shared" si="1"/>
        <v>1</v>
      </c>
    </row>
    <row r="73" spans="1:22" x14ac:dyDescent="0.2">
      <c r="A73" s="11">
        <v>40367</v>
      </c>
      <c r="B73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ref="T73:T132" si="2">SUM(B73:S73)</f>
        <v>2</v>
      </c>
      <c r="U73" s="4">
        <v>0</v>
      </c>
      <c r="V73" s="62">
        <f t="shared" si="1"/>
        <v>2</v>
      </c>
    </row>
    <row r="74" spans="1:22" x14ac:dyDescent="0.2">
      <c r="A74" s="11">
        <v>40368</v>
      </c>
      <c r="B74">
        <v>7</v>
      </c>
      <c r="C74">
        <v>3</v>
      </c>
      <c r="D74">
        <v>0</v>
      </c>
      <c r="E74">
        <v>0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2"/>
        <v>12</v>
      </c>
      <c r="U74" s="4">
        <v>6</v>
      </c>
      <c r="V74" s="62">
        <f t="shared" ref="V74:V132" si="3">SUM(T74:U74)</f>
        <v>18</v>
      </c>
    </row>
    <row r="75" spans="1:22" x14ac:dyDescent="0.2">
      <c r="A75" s="11">
        <v>40369</v>
      </c>
      <c r="B75">
        <v>2.33</v>
      </c>
      <c r="C75">
        <v>1.33</v>
      </c>
      <c r="D75">
        <v>0</v>
      </c>
      <c r="E75">
        <v>0</v>
      </c>
      <c r="F75">
        <v>0</v>
      </c>
      <c r="G75">
        <v>0</v>
      </c>
      <c r="H75">
        <v>0</v>
      </c>
      <c r="I75">
        <v>0.67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 s="62">
        <f t="shared" si="2"/>
        <v>5.33</v>
      </c>
      <c r="U75" s="4">
        <v>0</v>
      </c>
      <c r="V75" s="62">
        <f t="shared" si="3"/>
        <v>5.33</v>
      </c>
    </row>
    <row r="76" spans="1:22" x14ac:dyDescent="0.2">
      <c r="A76" s="11">
        <v>40370</v>
      </c>
      <c r="B76">
        <v>2.33</v>
      </c>
      <c r="C76">
        <v>1.33</v>
      </c>
      <c r="D76">
        <v>0</v>
      </c>
      <c r="E76">
        <v>0</v>
      </c>
      <c r="F76">
        <v>0</v>
      </c>
      <c r="G76">
        <v>0</v>
      </c>
      <c r="H76">
        <v>0</v>
      </c>
      <c r="I76">
        <v>0.67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62">
        <f t="shared" si="2"/>
        <v>5.33</v>
      </c>
      <c r="U76" s="4">
        <v>0</v>
      </c>
      <c r="V76" s="62">
        <f t="shared" si="3"/>
        <v>5.33</v>
      </c>
    </row>
    <row r="77" spans="1:22" x14ac:dyDescent="0.2">
      <c r="A77" s="11">
        <v>40371</v>
      </c>
      <c r="B77">
        <v>2.33</v>
      </c>
      <c r="C77">
        <v>1.33</v>
      </c>
      <c r="D77">
        <v>0</v>
      </c>
      <c r="E77">
        <v>0</v>
      </c>
      <c r="F77">
        <v>0</v>
      </c>
      <c r="G77">
        <v>0</v>
      </c>
      <c r="H77">
        <v>0</v>
      </c>
      <c r="I77">
        <v>0.67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 s="62">
        <f>SUM(B77:S77)</f>
        <v>5.33</v>
      </c>
      <c r="U77" s="4">
        <v>0</v>
      </c>
      <c r="V77" s="62">
        <f>SUM(T77:U77)</f>
        <v>5.33</v>
      </c>
    </row>
    <row r="78" spans="1:22" x14ac:dyDescent="0.2">
      <c r="A78" s="11">
        <v>40372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62">
        <f>SUM(B78:S78)</f>
        <v>1</v>
      </c>
      <c r="U78" s="4">
        <v>0</v>
      </c>
      <c r="V78" s="62">
        <f>SUM(T78:U78)</f>
        <v>1</v>
      </c>
    </row>
    <row r="79" spans="1:22" x14ac:dyDescent="0.2">
      <c r="A79" s="11">
        <v>40373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 s="62">
        <f t="shared" si="2"/>
        <v>2</v>
      </c>
      <c r="U79" s="4">
        <v>0</v>
      </c>
      <c r="V79" s="62">
        <f t="shared" si="3"/>
        <v>2</v>
      </c>
    </row>
    <row r="80" spans="1:22" x14ac:dyDescent="0.2">
      <c r="A80" s="11">
        <v>40374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62">
        <f t="shared" si="2"/>
        <v>4</v>
      </c>
      <c r="U80" s="4">
        <v>1</v>
      </c>
      <c r="V80" s="62">
        <f t="shared" si="3"/>
        <v>5</v>
      </c>
    </row>
    <row r="81" spans="1:22" x14ac:dyDescent="0.2">
      <c r="A81" s="11">
        <v>40375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4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6</v>
      </c>
      <c r="U81" s="4">
        <v>1</v>
      </c>
      <c r="V81" s="62">
        <f t="shared" si="3"/>
        <v>7</v>
      </c>
    </row>
    <row r="82" spans="1:22" x14ac:dyDescent="0.2">
      <c r="A82" s="11">
        <v>40376</v>
      </c>
      <c r="B82">
        <v>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4.66</v>
      </c>
      <c r="J82">
        <v>0</v>
      </c>
      <c r="K82">
        <v>0</v>
      </c>
      <c r="L82">
        <v>0.66</v>
      </c>
      <c r="M82">
        <v>0</v>
      </c>
      <c r="N82">
        <v>0</v>
      </c>
      <c r="O82">
        <v>0.33</v>
      </c>
      <c r="P82">
        <v>0</v>
      </c>
      <c r="Q82">
        <v>0</v>
      </c>
      <c r="R82">
        <v>0</v>
      </c>
      <c r="S82">
        <v>0</v>
      </c>
      <c r="T82" s="62">
        <f t="shared" si="2"/>
        <v>12.65</v>
      </c>
      <c r="U82" s="4">
        <v>0.66</v>
      </c>
      <c r="V82" s="62">
        <f t="shared" si="3"/>
        <v>13.31</v>
      </c>
    </row>
    <row r="83" spans="1:22" x14ac:dyDescent="0.2">
      <c r="A83" s="11">
        <v>40377</v>
      </c>
      <c r="B83">
        <v>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4.66</v>
      </c>
      <c r="J83">
        <v>0</v>
      </c>
      <c r="K83">
        <v>0</v>
      </c>
      <c r="L83">
        <v>0.66</v>
      </c>
      <c r="M83">
        <v>0</v>
      </c>
      <c r="N83">
        <v>0</v>
      </c>
      <c r="O83">
        <v>0.33</v>
      </c>
      <c r="P83">
        <v>0</v>
      </c>
      <c r="Q83">
        <v>0</v>
      </c>
      <c r="R83">
        <v>0</v>
      </c>
      <c r="S83">
        <v>0</v>
      </c>
      <c r="T83" s="62">
        <f t="shared" si="2"/>
        <v>12.65</v>
      </c>
      <c r="U83" s="4">
        <v>0.66</v>
      </c>
      <c r="V83" s="62">
        <f t="shared" si="3"/>
        <v>13.31</v>
      </c>
    </row>
    <row r="84" spans="1:22" x14ac:dyDescent="0.2">
      <c r="A84" s="11">
        <v>40378</v>
      </c>
      <c r="B84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4.66</v>
      </c>
      <c r="J84">
        <v>0</v>
      </c>
      <c r="K84">
        <v>0</v>
      </c>
      <c r="L84">
        <v>0.66</v>
      </c>
      <c r="M84">
        <v>0</v>
      </c>
      <c r="N84">
        <v>0</v>
      </c>
      <c r="O84">
        <v>0.33</v>
      </c>
      <c r="P84">
        <v>0</v>
      </c>
      <c r="Q84">
        <v>0</v>
      </c>
      <c r="R84">
        <v>0</v>
      </c>
      <c r="S84">
        <v>0</v>
      </c>
      <c r="T84" s="62">
        <f>SUM(B84:S84)</f>
        <v>12.65</v>
      </c>
      <c r="U84" s="4">
        <v>0.66</v>
      </c>
      <c r="V84" s="62">
        <f>SUM(T84:U84)</f>
        <v>13.31</v>
      </c>
    </row>
    <row r="85" spans="1:22" x14ac:dyDescent="0.2">
      <c r="A85" s="11">
        <v>40379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14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62">
        <f>SUM(B85:S85)</f>
        <v>22</v>
      </c>
      <c r="U85" s="4">
        <v>1</v>
      </c>
      <c r="V85" s="62">
        <f>SUM(T85:U85)</f>
        <v>23</v>
      </c>
    </row>
    <row r="86" spans="1:22" x14ac:dyDescent="0.2">
      <c r="A86" s="11">
        <v>40380</v>
      </c>
      <c r="B86">
        <v>17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2"/>
        <v>26</v>
      </c>
      <c r="U86" s="4">
        <v>0</v>
      </c>
      <c r="V86" s="62">
        <f t="shared" si="3"/>
        <v>26</v>
      </c>
    </row>
    <row r="87" spans="1:22" x14ac:dyDescent="0.2">
      <c r="A87" s="11">
        <v>40381</v>
      </c>
      <c r="B87">
        <v>11</v>
      </c>
      <c r="C87">
        <v>2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 s="62">
        <f t="shared" si="2"/>
        <v>26</v>
      </c>
      <c r="U87" s="4">
        <v>3</v>
      </c>
      <c r="V87" s="62">
        <f t="shared" si="3"/>
        <v>29</v>
      </c>
    </row>
    <row r="88" spans="1:22" x14ac:dyDescent="0.2">
      <c r="A88" s="11">
        <v>40382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2"/>
        <v>6</v>
      </c>
      <c r="U88" s="4">
        <v>5</v>
      </c>
      <c r="V88" s="62">
        <f t="shared" si="3"/>
        <v>11</v>
      </c>
    </row>
    <row r="89" spans="1:22" x14ac:dyDescent="0.2">
      <c r="A89" s="11">
        <v>40383</v>
      </c>
      <c r="B89">
        <v>8.6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62">
        <f t="shared" si="2"/>
        <v>10.6</v>
      </c>
      <c r="U89" s="4">
        <v>2.66</v>
      </c>
      <c r="V89" s="62">
        <f t="shared" si="3"/>
        <v>13.26</v>
      </c>
    </row>
    <row r="90" spans="1:22" x14ac:dyDescent="0.2">
      <c r="A90" s="11">
        <v>40384</v>
      </c>
      <c r="B90">
        <v>8.6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62">
        <f t="shared" si="2"/>
        <v>10.6</v>
      </c>
      <c r="U90" s="4">
        <v>2.66</v>
      </c>
      <c r="V90" s="62">
        <f t="shared" si="3"/>
        <v>13.26</v>
      </c>
    </row>
    <row r="91" spans="1:22" x14ac:dyDescent="0.2">
      <c r="A91" s="11">
        <v>40385</v>
      </c>
      <c r="B91">
        <v>8.6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62">
        <f>SUM(B91:S91)</f>
        <v>10.6</v>
      </c>
      <c r="U91" s="4">
        <v>2.66</v>
      </c>
      <c r="V91" s="62">
        <f>SUM(T91:U91)</f>
        <v>13.26</v>
      </c>
    </row>
    <row r="92" spans="1:22" x14ac:dyDescent="0.2">
      <c r="A92" s="11">
        <v>40386</v>
      </c>
      <c r="B92">
        <v>6</v>
      </c>
      <c r="C92">
        <v>5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62">
        <f>SUM(B92:S92)</f>
        <v>15</v>
      </c>
      <c r="U92" s="4">
        <v>1</v>
      </c>
      <c r="V92" s="62">
        <f>SUM(T92:U92)</f>
        <v>16</v>
      </c>
    </row>
    <row r="93" spans="1:22" x14ac:dyDescent="0.2">
      <c r="A93" s="11">
        <v>40387</v>
      </c>
      <c r="B93">
        <v>11</v>
      </c>
      <c r="C93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2"/>
        <v>22</v>
      </c>
      <c r="U93" s="4">
        <v>1</v>
      </c>
      <c r="V93" s="62">
        <f t="shared" si="3"/>
        <v>23</v>
      </c>
    </row>
    <row r="94" spans="1:22" x14ac:dyDescent="0.2">
      <c r="A94" s="11">
        <v>40388</v>
      </c>
      <c r="B94">
        <v>22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18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2"/>
        <v>43</v>
      </c>
      <c r="U94" s="4">
        <v>2</v>
      </c>
      <c r="V94" s="62">
        <f t="shared" si="3"/>
        <v>45</v>
      </c>
    </row>
    <row r="95" spans="1:22" x14ac:dyDescent="0.2">
      <c r="A95" s="11">
        <v>40389</v>
      </c>
      <c r="B95">
        <v>0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62">
        <f t="shared" si="2"/>
        <v>6</v>
      </c>
      <c r="U95" s="4">
        <v>0</v>
      </c>
      <c r="V95" s="62">
        <f t="shared" si="3"/>
        <v>6</v>
      </c>
    </row>
    <row r="96" spans="1:22" x14ac:dyDescent="0.2">
      <c r="A96" s="11">
        <v>40390</v>
      </c>
      <c r="B96">
        <v>10</v>
      </c>
      <c r="C96">
        <v>3.66</v>
      </c>
      <c r="D96">
        <v>0</v>
      </c>
      <c r="E96">
        <v>0</v>
      </c>
      <c r="F96">
        <v>0</v>
      </c>
      <c r="G96">
        <v>0</v>
      </c>
      <c r="H96">
        <v>0</v>
      </c>
      <c r="I96">
        <v>12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25.66</v>
      </c>
      <c r="U96" s="4">
        <v>0.33</v>
      </c>
      <c r="V96" s="62">
        <f t="shared" si="3"/>
        <v>25.99</v>
      </c>
    </row>
    <row r="97" spans="1:22" x14ac:dyDescent="0.2">
      <c r="A97" s="11">
        <v>40391</v>
      </c>
      <c r="B97">
        <v>10</v>
      </c>
      <c r="C97">
        <v>3.66</v>
      </c>
      <c r="D97">
        <v>0</v>
      </c>
      <c r="E97">
        <v>0</v>
      </c>
      <c r="F97">
        <v>0</v>
      </c>
      <c r="G97">
        <v>0</v>
      </c>
      <c r="H97">
        <v>0</v>
      </c>
      <c r="I97">
        <v>12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25.66</v>
      </c>
      <c r="U97" s="4">
        <v>0.33</v>
      </c>
      <c r="V97" s="62">
        <f t="shared" si="3"/>
        <v>25.99</v>
      </c>
    </row>
    <row r="98" spans="1:22" x14ac:dyDescent="0.2">
      <c r="A98" s="11">
        <v>40392</v>
      </c>
      <c r="B98">
        <v>10</v>
      </c>
      <c r="C98">
        <v>3.66</v>
      </c>
      <c r="D98">
        <v>0</v>
      </c>
      <c r="E98">
        <v>0</v>
      </c>
      <c r="F98">
        <v>0</v>
      </c>
      <c r="G98">
        <v>0</v>
      </c>
      <c r="H98">
        <v>0</v>
      </c>
      <c r="I98">
        <v>12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25.66</v>
      </c>
      <c r="U98" s="4">
        <v>0.33</v>
      </c>
      <c r="V98" s="62">
        <f t="shared" si="3"/>
        <v>25.99</v>
      </c>
    </row>
    <row r="99" spans="1:22" x14ac:dyDescent="0.2">
      <c r="A99" s="11">
        <v>40393</v>
      </c>
      <c r="B99">
        <v>26</v>
      </c>
      <c r="C99">
        <v>3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15</v>
      </c>
      <c r="J99" s="4">
        <v>0</v>
      </c>
      <c r="K99" s="4">
        <v>0</v>
      </c>
      <c r="L99" s="4">
        <v>0</v>
      </c>
      <c r="M99" s="4">
        <v>0</v>
      </c>
      <c r="N99" s="1">
        <v>0</v>
      </c>
      <c r="O99" s="4">
        <v>0</v>
      </c>
      <c r="P99" s="4">
        <v>0</v>
      </c>
      <c r="Q99" s="1">
        <v>0</v>
      </c>
      <c r="R99" s="4">
        <v>0</v>
      </c>
      <c r="S99" s="1">
        <v>0</v>
      </c>
      <c r="T99" s="62">
        <f t="shared" si="2"/>
        <v>44</v>
      </c>
      <c r="U99" s="4">
        <v>1</v>
      </c>
      <c r="V99" s="62">
        <f t="shared" si="3"/>
        <v>45</v>
      </c>
    </row>
    <row r="100" spans="1:22" x14ac:dyDescent="0.2">
      <c r="A100" s="11">
        <v>40394</v>
      </c>
      <c r="B100">
        <v>29</v>
      </c>
      <c r="C100">
        <v>5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16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50</v>
      </c>
      <c r="U100" s="4">
        <v>8</v>
      </c>
      <c r="V100" s="62">
        <f t="shared" si="3"/>
        <v>58</v>
      </c>
    </row>
    <row r="101" spans="1:22" x14ac:dyDescent="0.2">
      <c r="A101" s="11">
        <v>40395</v>
      </c>
      <c r="B101">
        <v>18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6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1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25</v>
      </c>
      <c r="U101" s="4">
        <v>9</v>
      </c>
      <c r="V101" s="62">
        <f t="shared" si="3"/>
        <v>34</v>
      </c>
    </row>
    <row r="102" spans="1:22" x14ac:dyDescent="0.2">
      <c r="A102" s="11">
        <v>40396</v>
      </c>
      <c r="B102">
        <v>14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62">
        <f t="shared" si="2"/>
        <v>24</v>
      </c>
      <c r="U102" s="4">
        <v>20</v>
      </c>
      <c r="V102" s="62">
        <f t="shared" si="3"/>
        <v>44</v>
      </c>
    </row>
    <row r="103" spans="1:22" x14ac:dyDescent="0.2">
      <c r="A103" s="11">
        <v>40397</v>
      </c>
      <c r="B103">
        <v>36</v>
      </c>
      <c r="C103">
        <v>2</v>
      </c>
      <c r="D103">
        <v>0</v>
      </c>
      <c r="E103">
        <v>0.33</v>
      </c>
      <c r="F103">
        <v>0</v>
      </c>
      <c r="G103">
        <v>0</v>
      </c>
      <c r="H103">
        <v>0</v>
      </c>
      <c r="I103">
        <v>8.66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0.33</v>
      </c>
      <c r="P103">
        <v>0</v>
      </c>
      <c r="Q103">
        <v>0</v>
      </c>
      <c r="R103">
        <v>0</v>
      </c>
      <c r="S103">
        <v>0</v>
      </c>
      <c r="T103" s="62">
        <f t="shared" si="2"/>
        <v>47.319999999999993</v>
      </c>
      <c r="U103" s="4">
        <v>2.66</v>
      </c>
      <c r="V103" s="62">
        <f t="shared" si="3"/>
        <v>49.97999999999999</v>
      </c>
    </row>
    <row r="104" spans="1:22" x14ac:dyDescent="0.2">
      <c r="A104" s="11">
        <v>40398</v>
      </c>
      <c r="B104">
        <v>36</v>
      </c>
      <c r="C104">
        <v>2</v>
      </c>
      <c r="D104">
        <v>0</v>
      </c>
      <c r="E104">
        <v>0.33</v>
      </c>
      <c r="F104">
        <v>0</v>
      </c>
      <c r="G104">
        <v>0</v>
      </c>
      <c r="H104">
        <v>0</v>
      </c>
      <c r="I104">
        <v>8.66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0.33</v>
      </c>
      <c r="P104">
        <v>0</v>
      </c>
      <c r="Q104">
        <v>0</v>
      </c>
      <c r="R104">
        <v>0</v>
      </c>
      <c r="S104">
        <v>0</v>
      </c>
      <c r="T104" s="62">
        <f t="shared" si="2"/>
        <v>47.319999999999993</v>
      </c>
      <c r="U104" s="4">
        <v>2.66</v>
      </c>
      <c r="V104" s="62">
        <f t="shared" si="3"/>
        <v>49.97999999999999</v>
      </c>
    </row>
    <row r="105" spans="1:22" x14ac:dyDescent="0.2">
      <c r="A105" s="11">
        <v>40399</v>
      </c>
      <c r="B105">
        <v>36</v>
      </c>
      <c r="C105">
        <v>2</v>
      </c>
      <c r="D105">
        <v>0</v>
      </c>
      <c r="E105">
        <v>0.33</v>
      </c>
      <c r="F105">
        <v>0</v>
      </c>
      <c r="G105">
        <v>0</v>
      </c>
      <c r="H105">
        <v>0</v>
      </c>
      <c r="I105">
        <v>8.66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0.33</v>
      </c>
      <c r="P105">
        <v>0</v>
      </c>
      <c r="Q105">
        <v>0</v>
      </c>
      <c r="R105">
        <v>0</v>
      </c>
      <c r="S105">
        <v>0</v>
      </c>
      <c r="T105" s="62">
        <f t="shared" si="2"/>
        <v>47.319999999999993</v>
      </c>
      <c r="U105" s="4">
        <v>2.66</v>
      </c>
      <c r="V105" s="62">
        <f t="shared" si="3"/>
        <v>49.97999999999999</v>
      </c>
    </row>
    <row r="106" spans="1:22" x14ac:dyDescent="0.2">
      <c r="A106" s="11">
        <v>40400</v>
      </c>
      <c r="B106">
        <v>22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36</v>
      </c>
      <c r="U106" s="4">
        <v>5</v>
      </c>
      <c r="V106" s="62">
        <f t="shared" si="3"/>
        <v>41</v>
      </c>
    </row>
    <row r="107" spans="1:22" x14ac:dyDescent="0.2">
      <c r="A107" s="11">
        <v>40401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</row>
    <row r="108" spans="1:22" x14ac:dyDescent="0.2">
      <c r="A108" s="11">
        <v>40402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</row>
    <row r="109" spans="1:22" x14ac:dyDescent="0.2">
      <c r="A109" s="11">
        <v>40403</v>
      </c>
      <c r="B109" t="s">
        <v>32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</row>
    <row r="110" spans="1:22" x14ac:dyDescent="0.2">
      <c r="A110" s="11">
        <v>40404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62">
        <f t="shared" si="2"/>
        <v>0</v>
      </c>
      <c r="U110" s="4">
        <v>0</v>
      </c>
      <c r="V110" s="62">
        <f t="shared" si="3"/>
        <v>0</v>
      </c>
    </row>
    <row r="111" spans="1:22" x14ac:dyDescent="0.2">
      <c r="A111" s="11">
        <v>40405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62">
        <f t="shared" ref="T111:T113" si="4">SUM(B111:S111)</f>
        <v>0</v>
      </c>
      <c r="U111" s="4">
        <v>0</v>
      </c>
      <c r="V111" s="62">
        <f t="shared" ref="V111:V113" si="5">SUM(T111:U111)</f>
        <v>0</v>
      </c>
    </row>
    <row r="112" spans="1:22" x14ac:dyDescent="0.2">
      <c r="A112" s="11">
        <v>40406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62">
        <f t="shared" si="4"/>
        <v>0</v>
      </c>
      <c r="U112" s="4">
        <v>0</v>
      </c>
      <c r="V112" s="62">
        <f t="shared" si="5"/>
        <v>0</v>
      </c>
    </row>
    <row r="113" spans="1:22" x14ac:dyDescent="0.2">
      <c r="A113" s="11">
        <v>40407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62">
        <f t="shared" si="4"/>
        <v>0</v>
      </c>
      <c r="U113" s="4">
        <v>0</v>
      </c>
      <c r="V113" s="62">
        <f t="shared" si="5"/>
        <v>0</v>
      </c>
    </row>
    <row r="114" spans="1:22" x14ac:dyDescent="0.2">
      <c r="A114" s="11">
        <v>40408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 s="62">
        <f t="shared" si="2"/>
        <v>4</v>
      </c>
      <c r="U114" s="4">
        <v>0</v>
      </c>
      <c r="V114" s="62">
        <f t="shared" si="3"/>
        <v>4</v>
      </c>
    </row>
    <row r="115" spans="1:22" x14ac:dyDescent="0.2">
      <c r="A115" s="11">
        <v>40409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12</v>
      </c>
      <c r="P115">
        <v>0</v>
      </c>
      <c r="Q115">
        <v>0</v>
      </c>
      <c r="R115">
        <v>0</v>
      </c>
      <c r="S115">
        <v>0</v>
      </c>
      <c r="T115" s="62">
        <f t="shared" si="2"/>
        <v>28</v>
      </c>
      <c r="U115" s="4">
        <v>0</v>
      </c>
      <c r="V115" s="62">
        <f t="shared" si="3"/>
        <v>28</v>
      </c>
    </row>
    <row r="116" spans="1:22" x14ac:dyDescent="0.2">
      <c r="A116" s="11">
        <v>40410</v>
      </c>
      <c r="B116">
        <v>3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</v>
      </c>
      <c r="P116">
        <v>0</v>
      </c>
      <c r="Q116">
        <v>0</v>
      </c>
      <c r="R116">
        <v>0</v>
      </c>
      <c r="S116">
        <v>0</v>
      </c>
      <c r="T116" s="62">
        <f t="shared" si="2"/>
        <v>48</v>
      </c>
      <c r="U116" s="4">
        <v>2</v>
      </c>
      <c r="V116" s="62">
        <f t="shared" si="3"/>
        <v>50</v>
      </c>
    </row>
    <row r="117" spans="1:22" x14ac:dyDescent="0.2">
      <c r="A117" s="11">
        <v>40411</v>
      </c>
      <c r="B117">
        <v>8.33</v>
      </c>
      <c r="C117">
        <v>0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12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0.67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2"/>
        <v>21</v>
      </c>
      <c r="U117" s="4">
        <v>3.33</v>
      </c>
      <c r="V117" s="62">
        <f t="shared" si="3"/>
        <v>24.33</v>
      </c>
    </row>
    <row r="118" spans="1:22" x14ac:dyDescent="0.2">
      <c r="A118" s="11">
        <v>40412</v>
      </c>
      <c r="B118">
        <v>8.33</v>
      </c>
      <c r="C118">
        <v>0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12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0.67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21</v>
      </c>
      <c r="U118" s="4">
        <v>3.33</v>
      </c>
      <c r="V118" s="62">
        <f t="shared" si="3"/>
        <v>24.33</v>
      </c>
    </row>
    <row r="119" spans="1:22" x14ac:dyDescent="0.2">
      <c r="A119" s="11">
        <v>40413</v>
      </c>
      <c r="B119">
        <v>8.33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12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0.67</v>
      </c>
      <c r="P119" s="4">
        <v>0</v>
      </c>
      <c r="Q119" s="1">
        <v>0</v>
      </c>
      <c r="R119" s="4">
        <v>0</v>
      </c>
      <c r="S119" s="1">
        <v>0</v>
      </c>
      <c r="T119" s="62">
        <f>SUM(B119:S119)</f>
        <v>21</v>
      </c>
      <c r="U119" s="4">
        <v>3.33</v>
      </c>
      <c r="V119" s="62">
        <f>SUM(T119:U119)</f>
        <v>24.33</v>
      </c>
    </row>
    <row r="120" spans="1:22" x14ac:dyDescent="0.2">
      <c r="A120" s="11">
        <v>40414</v>
      </c>
      <c r="B120">
        <v>13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</v>
      </c>
      <c r="P120">
        <v>0</v>
      </c>
      <c r="Q120">
        <v>0</v>
      </c>
      <c r="R120">
        <v>0</v>
      </c>
      <c r="S120">
        <v>0</v>
      </c>
      <c r="T120" s="62">
        <f>SUM(B120:S120)</f>
        <v>20</v>
      </c>
      <c r="U120" s="4">
        <v>10</v>
      </c>
      <c r="V120" s="62">
        <f>SUM(T120:U120)</f>
        <v>30</v>
      </c>
    </row>
    <row r="121" spans="1:22" x14ac:dyDescent="0.2">
      <c r="A121" s="11">
        <v>40415</v>
      </c>
      <c r="B121">
        <v>9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1</v>
      </c>
      <c r="S121">
        <v>0</v>
      </c>
      <c r="T121" s="62">
        <f t="shared" si="2"/>
        <v>14</v>
      </c>
      <c r="U121" s="4">
        <v>5</v>
      </c>
      <c r="V121" s="62">
        <f t="shared" si="3"/>
        <v>19</v>
      </c>
    </row>
    <row r="122" spans="1:22" x14ac:dyDescent="0.2">
      <c r="A122" s="11">
        <v>40416</v>
      </c>
      <c r="B122">
        <v>13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 s="62">
        <f t="shared" si="2"/>
        <v>17</v>
      </c>
      <c r="U122" s="4">
        <v>5</v>
      </c>
      <c r="V122" s="62">
        <f t="shared" si="3"/>
        <v>22</v>
      </c>
    </row>
    <row r="123" spans="1:22" x14ac:dyDescent="0.2">
      <c r="A123" s="11">
        <v>40417</v>
      </c>
      <c r="B123">
        <v>2</v>
      </c>
      <c r="C123">
        <v>1</v>
      </c>
      <c r="D123">
        <v>0</v>
      </c>
      <c r="E123">
        <v>0</v>
      </c>
      <c r="F123">
        <v>0</v>
      </c>
      <c r="G123">
        <v>0</v>
      </c>
      <c r="H123" s="1">
        <v>0</v>
      </c>
      <c r="I123" s="4">
        <v>1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0</v>
      </c>
      <c r="P123" s="4">
        <v>0</v>
      </c>
      <c r="Q123" s="1">
        <v>0</v>
      </c>
      <c r="R123" s="4">
        <v>0</v>
      </c>
      <c r="S123" s="1">
        <v>0</v>
      </c>
      <c r="T123" s="62">
        <f>SUM(B123:S123)</f>
        <v>4</v>
      </c>
      <c r="U123" s="4">
        <v>1</v>
      </c>
      <c r="V123" s="62">
        <f>SUM(T123:U123)</f>
        <v>5</v>
      </c>
    </row>
    <row r="124" spans="1:22" x14ac:dyDescent="0.2">
      <c r="A124" s="11">
        <v>40418</v>
      </c>
      <c r="B124">
        <v>7.66</v>
      </c>
      <c r="C124">
        <v>2.66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0.33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62">
        <f t="shared" si="2"/>
        <v>10.65</v>
      </c>
      <c r="U124" s="4">
        <v>3.33</v>
      </c>
      <c r="V124" s="62">
        <f t="shared" si="3"/>
        <v>13.98</v>
      </c>
    </row>
    <row r="125" spans="1:22" x14ac:dyDescent="0.2">
      <c r="A125" s="11">
        <v>40419</v>
      </c>
      <c r="B125">
        <v>7.66</v>
      </c>
      <c r="C125">
        <v>2.66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0.33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62">
        <f t="shared" si="2"/>
        <v>10.65</v>
      </c>
      <c r="U125" s="4">
        <v>3.33</v>
      </c>
      <c r="V125" s="62">
        <f t="shared" si="3"/>
        <v>13.98</v>
      </c>
    </row>
    <row r="126" spans="1:22" x14ac:dyDescent="0.2">
      <c r="A126" s="11">
        <v>40420</v>
      </c>
      <c r="B126">
        <v>7.66</v>
      </c>
      <c r="C126">
        <v>2.66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0.33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62">
        <f>SUM(B126:S126)</f>
        <v>10.65</v>
      </c>
      <c r="U126" s="4">
        <v>3.33</v>
      </c>
      <c r="V126" s="62">
        <f>SUM(T126:U126)</f>
        <v>13.98</v>
      </c>
    </row>
    <row r="127" spans="1:22" x14ac:dyDescent="0.2">
      <c r="A127" s="11">
        <v>40421</v>
      </c>
      <c r="B127">
        <v>18</v>
      </c>
      <c r="C127">
        <v>5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>SUM(B127:S127)</f>
        <v>24</v>
      </c>
      <c r="U127" s="4">
        <v>0</v>
      </c>
      <c r="V127" s="62">
        <f>SUM(T127:U127)</f>
        <v>24</v>
      </c>
    </row>
    <row r="128" spans="1:22" x14ac:dyDescent="0.2">
      <c r="A128" s="11">
        <v>40422</v>
      </c>
      <c r="B128">
        <v>13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0</v>
      </c>
      <c r="T128" s="62">
        <f>SUM(B128:S128)</f>
        <v>18</v>
      </c>
      <c r="U128" s="4">
        <v>3</v>
      </c>
      <c r="V128" s="62">
        <f>SUM(T128:U128)</f>
        <v>21</v>
      </c>
    </row>
    <row r="129" spans="1:22" x14ac:dyDescent="0.2">
      <c r="A129" s="11">
        <v>40423</v>
      </c>
      <c r="B129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2"/>
        <v>5</v>
      </c>
      <c r="U129" s="4">
        <v>1</v>
      </c>
      <c r="V129" s="62">
        <f t="shared" si="3"/>
        <v>6</v>
      </c>
    </row>
    <row r="130" spans="1:22" x14ac:dyDescent="0.2">
      <c r="A130" s="11">
        <v>40424</v>
      </c>
      <c r="B130">
        <v>10</v>
      </c>
      <c r="C130">
        <v>0</v>
      </c>
      <c r="D130">
        <v>0</v>
      </c>
      <c r="E130">
        <v>0</v>
      </c>
      <c r="F130">
        <v>0</v>
      </c>
      <c r="G130">
        <v>0</v>
      </c>
      <c r="H130" s="12">
        <v>0</v>
      </c>
      <c r="I130" s="8">
        <v>0</v>
      </c>
      <c r="J130" s="4">
        <v>0</v>
      </c>
      <c r="K130" s="4">
        <v>0</v>
      </c>
      <c r="L130" s="4">
        <v>0</v>
      </c>
      <c r="M130" s="4">
        <v>0</v>
      </c>
      <c r="N130" s="12">
        <v>0</v>
      </c>
      <c r="O130" s="8">
        <v>1</v>
      </c>
      <c r="P130" s="4">
        <v>0</v>
      </c>
      <c r="Q130" s="12">
        <v>0</v>
      </c>
      <c r="R130" s="8">
        <v>0</v>
      </c>
      <c r="S130" s="12">
        <v>0</v>
      </c>
      <c r="T130" s="62">
        <f t="shared" si="2"/>
        <v>11</v>
      </c>
      <c r="U130" s="4">
        <v>0</v>
      </c>
      <c r="V130" s="62">
        <f t="shared" si="3"/>
        <v>11</v>
      </c>
    </row>
    <row r="131" spans="1:22" x14ac:dyDescent="0.2">
      <c r="A131" s="11">
        <v>40425</v>
      </c>
      <c r="B131">
        <v>1.5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0.25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0.5</v>
      </c>
      <c r="P131">
        <v>0</v>
      </c>
      <c r="Q131">
        <v>0</v>
      </c>
      <c r="R131">
        <v>0</v>
      </c>
      <c r="S131">
        <v>0</v>
      </c>
      <c r="T131" s="62">
        <f t="shared" si="2"/>
        <v>2.25</v>
      </c>
      <c r="U131" s="4">
        <v>0</v>
      </c>
      <c r="V131" s="62">
        <f t="shared" si="3"/>
        <v>2.25</v>
      </c>
    </row>
    <row r="132" spans="1:22" x14ac:dyDescent="0.2">
      <c r="A132" s="11">
        <v>40426</v>
      </c>
      <c r="B132">
        <v>1.5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0.25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0.5</v>
      </c>
      <c r="P132">
        <v>0</v>
      </c>
      <c r="Q132">
        <v>0</v>
      </c>
      <c r="R132">
        <v>0</v>
      </c>
      <c r="S132">
        <v>0</v>
      </c>
      <c r="T132" s="62">
        <f t="shared" si="2"/>
        <v>2.25</v>
      </c>
      <c r="U132" s="4">
        <v>0</v>
      </c>
      <c r="V132" s="62">
        <f t="shared" si="3"/>
        <v>2.25</v>
      </c>
    </row>
    <row r="133" spans="1:22" x14ac:dyDescent="0.2">
      <c r="A133" s="11">
        <v>40427</v>
      </c>
      <c r="B133">
        <v>1.5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0.25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0.5</v>
      </c>
      <c r="P133">
        <v>0</v>
      </c>
      <c r="Q133">
        <v>0</v>
      </c>
      <c r="R133">
        <v>0</v>
      </c>
      <c r="S133">
        <v>0</v>
      </c>
      <c r="T133" s="62">
        <f t="shared" ref="T133:T139" si="6">SUM(B133:S133)</f>
        <v>2.25</v>
      </c>
      <c r="U133" s="4">
        <v>0</v>
      </c>
      <c r="V133" s="62">
        <f t="shared" ref="V133:V139" si="7">SUM(T133:U133)</f>
        <v>2.25</v>
      </c>
    </row>
    <row r="134" spans="1:22" x14ac:dyDescent="0.2">
      <c r="A134" s="11">
        <v>40428</v>
      </c>
      <c r="B134">
        <v>1.5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0.25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0.5</v>
      </c>
      <c r="P134">
        <v>0</v>
      </c>
      <c r="Q134">
        <v>0</v>
      </c>
      <c r="R134">
        <v>0</v>
      </c>
      <c r="S134">
        <v>0</v>
      </c>
      <c r="T134" s="62">
        <f t="shared" si="6"/>
        <v>2.25</v>
      </c>
      <c r="U134" s="4">
        <v>0</v>
      </c>
      <c r="V134" s="62">
        <f t="shared" si="7"/>
        <v>2.25</v>
      </c>
    </row>
    <row r="135" spans="1:22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62">
        <f t="shared" si="6"/>
        <v>0</v>
      </c>
      <c r="U135" s="4">
        <v>0</v>
      </c>
      <c r="V135" s="62">
        <f t="shared" si="7"/>
        <v>0</v>
      </c>
    </row>
    <row r="136" spans="1:22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62">
        <f t="shared" si="6"/>
        <v>1</v>
      </c>
      <c r="U136" s="4">
        <v>0</v>
      </c>
      <c r="V136" s="62">
        <f t="shared" si="7"/>
        <v>1</v>
      </c>
    </row>
    <row r="137" spans="1:22" x14ac:dyDescent="0.2">
      <c r="A137" s="11">
        <v>40431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si="6"/>
        <v>0</v>
      </c>
      <c r="U137" s="4">
        <v>0</v>
      </c>
      <c r="V137" s="62">
        <f t="shared" si="7"/>
        <v>0</v>
      </c>
    </row>
    <row r="138" spans="1:22" x14ac:dyDescent="0.2">
      <c r="A138" s="11">
        <v>40432</v>
      </c>
      <c r="B138">
        <v>1.33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s="62">
        <f t="shared" si="6"/>
        <v>1.6600000000000001</v>
      </c>
      <c r="U138" s="4">
        <v>0.33</v>
      </c>
      <c r="V138" s="62">
        <f t="shared" si="7"/>
        <v>1.9900000000000002</v>
      </c>
    </row>
    <row r="139" spans="1:22" x14ac:dyDescent="0.2">
      <c r="A139" s="11">
        <v>40433</v>
      </c>
      <c r="B139">
        <v>1.33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0.33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62">
        <f t="shared" si="6"/>
        <v>1.6600000000000001</v>
      </c>
      <c r="U139" s="4">
        <v>0.33</v>
      </c>
      <c r="V139" s="62">
        <f t="shared" si="7"/>
        <v>1.9900000000000002</v>
      </c>
    </row>
    <row r="140" spans="1:22" x14ac:dyDescent="0.2">
      <c r="A140" s="11">
        <v>40434</v>
      </c>
      <c r="B140">
        <v>1.33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0.33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s="62">
        <f t="shared" ref="T140:T145" si="8">SUM(B140:S140)</f>
        <v>1.6600000000000001</v>
      </c>
      <c r="U140" s="4">
        <v>0.33</v>
      </c>
      <c r="V140" s="62">
        <f t="shared" ref="V140:V145" si="9">SUM(T140:U140)</f>
        <v>1.9900000000000002</v>
      </c>
    </row>
    <row r="141" spans="1:22" x14ac:dyDescent="0.2">
      <c r="A141" s="11">
        <v>40435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</v>
      </c>
      <c r="P141">
        <v>0</v>
      </c>
      <c r="Q141">
        <v>0</v>
      </c>
      <c r="R141">
        <v>0</v>
      </c>
      <c r="S141">
        <v>0</v>
      </c>
      <c r="T141" s="62">
        <f t="shared" si="8"/>
        <v>7</v>
      </c>
      <c r="U141" s="4">
        <v>1</v>
      </c>
      <c r="V141" s="62">
        <f t="shared" si="9"/>
        <v>8</v>
      </c>
    </row>
    <row r="142" spans="1:22" x14ac:dyDescent="0.2">
      <c r="A142" s="11">
        <v>40436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 s="62">
        <f t="shared" si="8"/>
        <v>4</v>
      </c>
      <c r="U142" s="4">
        <v>0</v>
      </c>
      <c r="V142" s="62">
        <f t="shared" si="9"/>
        <v>4</v>
      </c>
    </row>
    <row r="143" spans="1:22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 t="shared" si="8"/>
        <v>0</v>
      </c>
      <c r="U143" s="4">
        <v>0</v>
      </c>
      <c r="V143" s="62">
        <f t="shared" si="9"/>
        <v>0</v>
      </c>
    </row>
    <row r="144" spans="1:22" x14ac:dyDescent="0.2">
      <c r="A144" s="11">
        <v>40438</v>
      </c>
      <c r="B144"/>
      <c r="H144" s="12"/>
      <c r="I144" s="8"/>
      <c r="J144" s="4"/>
      <c r="K144" s="4"/>
      <c r="L144" s="4"/>
      <c r="M144" s="4"/>
      <c r="N144" s="12"/>
      <c r="O144" s="8"/>
      <c r="P144" s="4"/>
      <c r="Q144" s="12"/>
      <c r="R144" s="8"/>
      <c r="S144" s="12"/>
      <c r="T144" s="62">
        <f t="shared" si="8"/>
        <v>0</v>
      </c>
      <c r="U144" s="4"/>
      <c r="V144" s="62">
        <f t="shared" si="9"/>
        <v>0</v>
      </c>
    </row>
    <row r="145" spans="1:22" x14ac:dyDescent="0.2">
      <c r="A145" s="11">
        <v>40439</v>
      </c>
      <c r="B145"/>
      <c r="H145" s="12"/>
      <c r="I145" s="8"/>
      <c r="J145" s="4"/>
      <c r="K145" s="4"/>
      <c r="L145" s="4"/>
      <c r="M145" s="4"/>
      <c r="N145" s="12"/>
      <c r="O145" s="8"/>
      <c r="P145" s="4"/>
      <c r="Q145" s="12"/>
      <c r="R145" s="8"/>
      <c r="S145" s="12"/>
      <c r="T145" s="62">
        <f t="shared" si="8"/>
        <v>0</v>
      </c>
      <c r="U145" s="4"/>
      <c r="V145" s="62">
        <f t="shared" si="9"/>
        <v>0</v>
      </c>
    </row>
    <row r="146" spans="1:22" x14ac:dyDescent="0.2">
      <c r="A146" s="11">
        <v>40440</v>
      </c>
      <c r="B146"/>
      <c r="H146" s="12"/>
      <c r="I146" s="8"/>
      <c r="J146" s="4"/>
      <c r="K146" s="4"/>
      <c r="L146" s="4"/>
      <c r="M146" s="4"/>
      <c r="N146" s="12"/>
      <c r="O146" s="8"/>
      <c r="P146" s="4"/>
      <c r="Q146" s="12"/>
      <c r="R146" s="8"/>
      <c r="S146" s="12"/>
      <c r="T146" s="62">
        <v>0</v>
      </c>
      <c r="U146" s="4"/>
      <c r="V146" s="62">
        <v>0</v>
      </c>
    </row>
    <row r="147" spans="1:22" x14ac:dyDescent="0.2">
      <c r="A147" s="11">
        <v>40441</v>
      </c>
      <c r="B147"/>
      <c r="H147" s="12"/>
      <c r="I147" s="8"/>
      <c r="J147" s="4"/>
      <c r="K147" s="4"/>
      <c r="L147" s="4"/>
      <c r="M147" s="4"/>
      <c r="N147" s="12"/>
      <c r="O147" s="8"/>
      <c r="P147" s="4"/>
      <c r="Q147" s="12"/>
      <c r="R147" s="8"/>
      <c r="S147" s="12"/>
      <c r="T147" s="62">
        <v>0</v>
      </c>
      <c r="U147" s="4"/>
      <c r="V147" s="62">
        <v>0</v>
      </c>
    </row>
    <row r="148" spans="1:22" x14ac:dyDescent="0.2">
      <c r="A148" s="11">
        <v>40442</v>
      </c>
      <c r="B148"/>
      <c r="H148" s="12"/>
      <c r="I148" s="8"/>
      <c r="J148" s="4"/>
      <c r="K148" s="4"/>
      <c r="L148" s="4"/>
      <c r="M148" s="4"/>
      <c r="N148" s="12"/>
      <c r="O148" s="8"/>
      <c r="P148" s="4"/>
      <c r="Q148" s="12"/>
      <c r="R148" s="8"/>
      <c r="S148" s="12"/>
      <c r="T148" s="62">
        <v>0</v>
      </c>
      <c r="U148" s="4"/>
      <c r="V148" s="62">
        <v>0</v>
      </c>
    </row>
    <row r="149" spans="1:22" x14ac:dyDescent="0.2">
      <c r="A149" s="11">
        <v>40443</v>
      </c>
      <c r="B149"/>
      <c r="H149" s="12"/>
      <c r="I149" s="8"/>
      <c r="J149" s="4"/>
      <c r="K149" s="4"/>
      <c r="L149" s="4"/>
      <c r="M149" s="4"/>
      <c r="N149" s="12"/>
      <c r="O149" s="8"/>
      <c r="P149" s="4"/>
      <c r="Q149" s="12"/>
      <c r="R149" s="8"/>
      <c r="S149" s="12"/>
      <c r="T149" s="62">
        <v>0</v>
      </c>
      <c r="U149" s="4"/>
      <c r="V149" s="62">
        <v>0</v>
      </c>
    </row>
    <row r="150" spans="1:22" x14ac:dyDescent="0.2">
      <c r="A150" s="11">
        <v>40444</v>
      </c>
      <c r="B150"/>
      <c r="H150" s="12"/>
      <c r="I150" s="8"/>
      <c r="J150" s="4"/>
      <c r="K150" s="4"/>
      <c r="L150" s="4"/>
      <c r="M150" s="4"/>
      <c r="N150" s="12"/>
      <c r="O150" s="8"/>
      <c r="P150" s="4"/>
      <c r="Q150" s="12"/>
      <c r="R150" s="8"/>
      <c r="S150" s="12"/>
      <c r="T150" s="62">
        <v>2</v>
      </c>
      <c r="U150" s="4"/>
      <c r="V150" s="62">
        <v>2</v>
      </c>
    </row>
    <row r="151" spans="1:22" x14ac:dyDescent="0.2">
      <c r="A151" s="11">
        <v>40445</v>
      </c>
      <c r="B151"/>
      <c r="H151" s="12"/>
      <c r="I151" s="8"/>
      <c r="J151" s="4"/>
      <c r="K151" s="4"/>
      <c r="L151" s="4"/>
      <c r="M151" s="4"/>
      <c r="N151" s="12"/>
      <c r="O151" s="8"/>
      <c r="P151" s="4"/>
      <c r="Q151" s="12"/>
      <c r="R151" s="8"/>
      <c r="S151" s="12"/>
      <c r="T151" s="62">
        <v>7</v>
      </c>
      <c r="U151" s="4"/>
      <c r="V151" s="62">
        <v>9</v>
      </c>
    </row>
    <row r="152" spans="1:22" x14ac:dyDescent="0.2">
      <c r="A152" s="11">
        <v>40446</v>
      </c>
      <c r="B152"/>
      <c r="H152" s="12"/>
      <c r="I152" s="8"/>
      <c r="J152" s="4"/>
      <c r="K152" s="4"/>
      <c r="L152" s="4"/>
      <c r="M152" s="4"/>
      <c r="N152" s="12"/>
      <c r="O152" s="8"/>
      <c r="P152" s="4"/>
      <c r="Q152" s="12"/>
      <c r="R152" s="8"/>
      <c r="S152" s="12"/>
      <c r="T152" s="62">
        <v>6</v>
      </c>
      <c r="U152" s="4"/>
      <c r="V152" s="62">
        <v>6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  <c r="V153" s="62">
        <f>SUM(T153:U153)</f>
        <v>0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  <c r="V154" s="62">
        <f>SUM(T154:U154)</f>
        <v>0</v>
      </c>
    </row>
    <row r="155" spans="1:22" x14ac:dyDescent="0.2">
      <c r="A155" t="s">
        <v>66</v>
      </c>
      <c r="B155">
        <f>SUM(B9:B129)</f>
        <v>792.44</v>
      </c>
      <c r="C155">
        <f t="shared" ref="C155:S155" si="10">SUM(C9:C129)</f>
        <v>585.93999999999994</v>
      </c>
      <c r="D155">
        <f t="shared" si="10"/>
        <v>0</v>
      </c>
      <c r="E155">
        <f t="shared" si="10"/>
        <v>5.98</v>
      </c>
      <c r="F155">
        <f t="shared" si="10"/>
        <v>5</v>
      </c>
      <c r="G155">
        <f t="shared" si="10"/>
        <v>1</v>
      </c>
      <c r="H155">
        <f t="shared" si="10"/>
        <v>0</v>
      </c>
      <c r="I155">
        <f t="shared" si="10"/>
        <v>326.95999999999998</v>
      </c>
      <c r="J155">
        <f t="shared" si="10"/>
        <v>2.9800000000000004</v>
      </c>
      <c r="K155">
        <f t="shared" si="10"/>
        <v>0.99</v>
      </c>
      <c r="L155">
        <f t="shared" si="10"/>
        <v>2.9800000000000004</v>
      </c>
      <c r="M155">
        <f t="shared" si="10"/>
        <v>1</v>
      </c>
      <c r="N155">
        <f t="shared" si="10"/>
        <v>0</v>
      </c>
      <c r="O155">
        <f t="shared" si="10"/>
        <v>150.99999999999997</v>
      </c>
      <c r="P155">
        <f t="shared" si="10"/>
        <v>0</v>
      </c>
      <c r="Q155">
        <f t="shared" si="10"/>
        <v>0</v>
      </c>
      <c r="R155">
        <f t="shared" si="10"/>
        <v>3</v>
      </c>
      <c r="S155">
        <f t="shared" si="10"/>
        <v>0</v>
      </c>
      <c r="T155">
        <f>SUM(T12:T132)</f>
        <v>1892.7700000000002</v>
      </c>
      <c r="U155">
        <f>SUM(U10:U132)</f>
        <v>174.89000000000004</v>
      </c>
      <c r="V155">
        <f>SUM(V10:V154)</f>
        <v>2108.1299999999992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  <c r="V156" s="62">
        <f>SUM(T156:U156)</f>
        <v>0</v>
      </c>
    </row>
    <row r="157" spans="1:22" x14ac:dyDescent="0.2">
      <c r="B157"/>
      <c r="H157" s="1"/>
      <c r="I157"/>
      <c r="N157" s="1"/>
      <c r="O157"/>
      <c r="Q157" s="1"/>
      <c r="R157"/>
      <c r="S157" s="1"/>
      <c r="T157"/>
      <c r="V157" s="62">
        <f>SUM(T157:U157)</f>
        <v>0</v>
      </c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27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27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pageSetup orientation="portrait" r:id="rId1"/>
  <headerFooter alignWithMargins="0"/>
  <ignoredErrors>
    <ignoredError sqref="T9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AA165"/>
  <sheetViews>
    <sheetView zoomScale="70" zoomScaleNormal="70" workbookViewId="0">
      <pane ySplit="8" topLeftCell="A102" activePane="bottomLeft" state="frozen"/>
      <selection pane="bottomLeft" activeCell="U143" sqref="U14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152</v>
      </c>
      <c r="B1" s="68"/>
      <c r="C1" s="68"/>
      <c r="E1" s="10" t="s">
        <v>152</v>
      </c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153</v>
      </c>
      <c r="B3" s="73"/>
      <c r="C3" s="73"/>
      <c r="E3" s="65" t="s">
        <v>154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140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155</v>
      </c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N11" s="1"/>
      <c r="O11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0.2</v>
      </c>
      <c r="M24" s="4">
        <v>0</v>
      </c>
      <c r="N24" s="1">
        <v>0</v>
      </c>
      <c r="O24" s="4">
        <v>2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2.2000000000000002</v>
      </c>
      <c r="U24" s="4">
        <v>0</v>
      </c>
      <c r="V24" s="62">
        <f t="shared" si="1"/>
        <v>2.2000000000000002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0.2</v>
      </c>
      <c r="M25" s="4">
        <v>0</v>
      </c>
      <c r="N25" s="1">
        <v>0</v>
      </c>
      <c r="O25" s="4">
        <v>2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2.2000000000000002</v>
      </c>
      <c r="U25" s="4">
        <v>0</v>
      </c>
      <c r="V25" s="62">
        <f t="shared" si="1"/>
        <v>2.2000000000000002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0.2</v>
      </c>
      <c r="M26" s="4">
        <v>0</v>
      </c>
      <c r="N26" s="1">
        <v>0</v>
      </c>
      <c r="O26" s="4">
        <v>2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2.2000000000000002</v>
      </c>
      <c r="U26" s="4">
        <v>0</v>
      </c>
      <c r="V26" s="62">
        <f t="shared" si="1"/>
        <v>2.2000000000000002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0.2</v>
      </c>
      <c r="M27" s="4">
        <v>0</v>
      </c>
      <c r="N27" s="1">
        <v>0</v>
      </c>
      <c r="O27" s="4">
        <v>2</v>
      </c>
      <c r="P27" s="4">
        <v>0</v>
      </c>
      <c r="Q27" s="1">
        <v>0</v>
      </c>
      <c r="R27" s="4">
        <v>0</v>
      </c>
      <c r="S27" s="1">
        <v>0</v>
      </c>
      <c r="T27" s="62">
        <f>SUM(B27:S27)</f>
        <v>2.2000000000000002</v>
      </c>
      <c r="U27" s="4">
        <v>0</v>
      </c>
      <c r="V27" s="62">
        <f>SUM(T27:U27)</f>
        <v>2.2000000000000002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0.2</v>
      </c>
      <c r="M28" s="4">
        <v>0</v>
      </c>
      <c r="N28" s="1">
        <v>0</v>
      </c>
      <c r="O28" s="4">
        <v>2</v>
      </c>
      <c r="P28" s="4">
        <v>0</v>
      </c>
      <c r="Q28" s="1">
        <v>0</v>
      </c>
      <c r="R28" s="4">
        <v>0</v>
      </c>
      <c r="S28" s="1">
        <v>0</v>
      </c>
      <c r="T28" s="62">
        <f>SUM(B28:S28)</f>
        <v>2.2000000000000002</v>
      </c>
      <c r="U28" s="4">
        <v>0</v>
      </c>
      <c r="V28" s="62">
        <f>SUM(T28:U28)</f>
        <v>2.2000000000000002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0</v>
      </c>
      <c r="P29" s="4">
        <v>0</v>
      </c>
      <c r="Q29" s="1">
        <v>0</v>
      </c>
      <c r="R29" s="4">
        <v>0</v>
      </c>
      <c r="S29" s="1">
        <v>0</v>
      </c>
      <c r="T29" s="62">
        <f>SUM(B29:S29)</f>
        <v>0</v>
      </c>
      <c r="U29" s="4">
        <v>1</v>
      </c>
      <c r="V29" s="62">
        <f>SUM(T29:U29)</f>
        <v>1</v>
      </c>
    </row>
    <row r="30" spans="1:22" x14ac:dyDescent="0.2">
      <c r="A30" s="11">
        <v>40324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1">
        <v>0</v>
      </c>
      <c r="O30" s="4">
        <v>0</v>
      </c>
      <c r="P30" s="4">
        <v>0</v>
      </c>
      <c r="Q30" s="1">
        <v>0</v>
      </c>
      <c r="R30" s="4">
        <v>0</v>
      </c>
      <c r="S30" s="1">
        <v>0</v>
      </c>
      <c r="T30" s="62">
        <f>SUM(B30:S30)</f>
        <v>2</v>
      </c>
      <c r="U30" s="4">
        <v>1</v>
      </c>
      <c r="V30" s="62">
        <f>SUM(T30:U30)</f>
        <v>3</v>
      </c>
    </row>
    <row r="31" spans="1:22" x14ac:dyDescent="0.2">
      <c r="A31" s="11">
        <v>40325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1">
        <v>0</v>
      </c>
      <c r="O31" s="4">
        <v>0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3</v>
      </c>
      <c r="U31" s="4">
        <v>0</v>
      </c>
      <c r="V31" s="62">
        <f t="shared" si="1"/>
        <v>3</v>
      </c>
    </row>
    <row r="32" spans="1:22" x14ac:dyDescent="0.2">
      <c r="A32" s="11">
        <v>40326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 s="1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1">
        <v>0</v>
      </c>
      <c r="O32" s="4">
        <v>0</v>
      </c>
      <c r="P32" s="4">
        <v>0</v>
      </c>
      <c r="Q32" s="1">
        <v>0</v>
      </c>
      <c r="R32" s="4">
        <v>0</v>
      </c>
      <c r="S32" s="1">
        <v>0</v>
      </c>
      <c r="T32" s="62">
        <f t="shared" si="0"/>
        <v>2</v>
      </c>
      <c r="U32" s="4">
        <v>1</v>
      </c>
      <c r="V32" s="62">
        <f t="shared" si="1"/>
        <v>3</v>
      </c>
    </row>
    <row r="33" spans="1:22" x14ac:dyDescent="0.2">
      <c r="A33" s="11">
        <v>40327</v>
      </c>
      <c r="B33">
        <v>0.75</v>
      </c>
      <c r="C33">
        <v>0</v>
      </c>
      <c r="D33">
        <v>0</v>
      </c>
      <c r="E33">
        <v>0</v>
      </c>
      <c r="F33">
        <v>0</v>
      </c>
      <c r="G33">
        <v>0</v>
      </c>
      <c r="H33" s="1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1">
        <v>0</v>
      </c>
      <c r="O33" s="4">
        <v>0.5</v>
      </c>
      <c r="P33" s="4">
        <v>0</v>
      </c>
      <c r="Q33" s="1">
        <v>0</v>
      </c>
      <c r="R33" s="4">
        <v>0</v>
      </c>
      <c r="S33" s="1">
        <v>0</v>
      </c>
      <c r="T33" s="62">
        <f t="shared" si="0"/>
        <v>1.25</v>
      </c>
      <c r="U33" s="4">
        <v>0.5</v>
      </c>
      <c r="V33" s="62">
        <f t="shared" si="1"/>
        <v>1.75</v>
      </c>
    </row>
    <row r="34" spans="1:22" x14ac:dyDescent="0.2">
      <c r="A34" s="11">
        <v>40328</v>
      </c>
      <c r="B34">
        <v>0.75</v>
      </c>
      <c r="C34">
        <v>0</v>
      </c>
      <c r="D34">
        <v>0</v>
      </c>
      <c r="E34">
        <v>0</v>
      </c>
      <c r="F34">
        <v>0</v>
      </c>
      <c r="G34">
        <v>0</v>
      </c>
      <c r="H34" s="1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1">
        <v>0</v>
      </c>
      <c r="O34" s="4">
        <v>0.5</v>
      </c>
      <c r="P34" s="4">
        <v>0</v>
      </c>
      <c r="Q34" s="1">
        <v>0</v>
      </c>
      <c r="R34" s="4">
        <v>0</v>
      </c>
      <c r="S34" s="1">
        <v>0</v>
      </c>
      <c r="T34" s="62">
        <f t="shared" si="0"/>
        <v>1.25</v>
      </c>
      <c r="U34" s="4">
        <v>0.5</v>
      </c>
      <c r="V34" s="62">
        <f t="shared" si="1"/>
        <v>1.75</v>
      </c>
    </row>
    <row r="35" spans="1:22" x14ac:dyDescent="0.2">
      <c r="A35" s="11">
        <v>40329</v>
      </c>
      <c r="B35">
        <v>0.75</v>
      </c>
      <c r="C35">
        <v>0</v>
      </c>
      <c r="D35">
        <v>0</v>
      </c>
      <c r="E35">
        <v>0</v>
      </c>
      <c r="F35">
        <v>0</v>
      </c>
      <c r="G35">
        <v>0</v>
      </c>
      <c r="H35" s="1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1">
        <v>0</v>
      </c>
      <c r="O35" s="4">
        <v>0.5</v>
      </c>
      <c r="P35" s="4">
        <v>0</v>
      </c>
      <c r="Q35" s="1">
        <v>0</v>
      </c>
      <c r="R35" s="4">
        <v>0</v>
      </c>
      <c r="S35" s="1">
        <v>0</v>
      </c>
      <c r="T35" s="62">
        <f>SUM(B35:S35)</f>
        <v>1.25</v>
      </c>
      <c r="U35" s="4">
        <v>0.5</v>
      </c>
      <c r="V35" s="62">
        <f>SUM(T35:U35)</f>
        <v>1.75</v>
      </c>
    </row>
    <row r="36" spans="1:22" x14ac:dyDescent="0.2">
      <c r="A36" s="11">
        <v>40330</v>
      </c>
      <c r="B36">
        <v>0.75</v>
      </c>
      <c r="C36">
        <v>0</v>
      </c>
      <c r="D36">
        <v>0</v>
      </c>
      <c r="E36">
        <v>0</v>
      </c>
      <c r="F36">
        <v>0</v>
      </c>
      <c r="G36">
        <v>0</v>
      </c>
      <c r="H36" s="1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1">
        <v>0</v>
      </c>
      <c r="O36" s="4">
        <v>0.5</v>
      </c>
      <c r="P36" s="4">
        <v>0</v>
      </c>
      <c r="Q36" s="1">
        <v>0</v>
      </c>
      <c r="R36" s="4">
        <v>0</v>
      </c>
      <c r="S36" s="1">
        <v>0</v>
      </c>
      <c r="T36" s="62">
        <f>SUM(B36:S36)</f>
        <v>1.25</v>
      </c>
      <c r="U36" s="4">
        <v>0.5</v>
      </c>
      <c r="V36" s="62">
        <f>SUM(T36:U36)</f>
        <v>1.75</v>
      </c>
    </row>
    <row r="37" spans="1:22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1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1">
        <v>0</v>
      </c>
      <c r="O37" s="4">
        <v>0</v>
      </c>
      <c r="P37" s="4">
        <v>0</v>
      </c>
      <c r="Q37" s="1">
        <v>0</v>
      </c>
      <c r="R37" s="4">
        <v>0</v>
      </c>
      <c r="S37" s="1">
        <v>0</v>
      </c>
      <c r="T37" s="62">
        <f t="shared" si="0"/>
        <v>0</v>
      </c>
      <c r="U37" s="4">
        <v>0</v>
      </c>
      <c r="V37" s="62">
        <f t="shared" si="1"/>
        <v>0</v>
      </c>
    </row>
    <row r="38" spans="1:22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2">
        <f t="shared" si="0"/>
        <v>0</v>
      </c>
      <c r="U38" s="4">
        <v>0</v>
      </c>
      <c r="V38" s="62">
        <f t="shared" si="1"/>
        <v>0</v>
      </c>
    </row>
    <row r="39" spans="1:22" x14ac:dyDescent="0.2">
      <c r="A39" s="11">
        <v>40333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4">
        <v>0</v>
      </c>
      <c r="P39" s="4">
        <v>0</v>
      </c>
      <c r="Q39" s="1">
        <v>0</v>
      </c>
      <c r="R39" s="4">
        <v>0</v>
      </c>
      <c r="S39" s="1">
        <v>0</v>
      </c>
      <c r="T39" s="62">
        <f t="shared" si="0"/>
        <v>1</v>
      </c>
      <c r="U39" s="4">
        <v>0</v>
      </c>
      <c r="V39" s="62">
        <f t="shared" si="1"/>
        <v>1</v>
      </c>
    </row>
    <row r="40" spans="1:22" x14ac:dyDescent="0.2">
      <c r="A40" s="11">
        <v>40334</v>
      </c>
      <c r="B40">
        <v>0.67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62">
        <f t="shared" si="0"/>
        <v>0.67</v>
      </c>
      <c r="U40" s="4">
        <v>0.33</v>
      </c>
      <c r="V40" s="62">
        <f t="shared" si="1"/>
        <v>1</v>
      </c>
    </row>
    <row r="41" spans="1:22" x14ac:dyDescent="0.2">
      <c r="A41" s="11">
        <v>40335</v>
      </c>
      <c r="B41">
        <v>0.67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62">
        <f t="shared" si="0"/>
        <v>0.67</v>
      </c>
      <c r="U41" s="4">
        <v>0.33</v>
      </c>
      <c r="V41" s="62">
        <f t="shared" si="1"/>
        <v>1</v>
      </c>
    </row>
    <row r="42" spans="1:22" x14ac:dyDescent="0.2">
      <c r="A42" s="11">
        <v>40336</v>
      </c>
      <c r="B42">
        <v>0.67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62">
        <f t="shared" si="0"/>
        <v>0.67</v>
      </c>
      <c r="U42" s="4">
        <v>0.33</v>
      </c>
      <c r="V42" s="62">
        <f t="shared" si="1"/>
        <v>1</v>
      </c>
    </row>
    <row r="43" spans="1:22" x14ac:dyDescent="0.2">
      <c r="A43" s="11">
        <v>40337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1</v>
      </c>
      <c r="P43" s="4">
        <v>0</v>
      </c>
      <c r="Q43" s="1">
        <v>0</v>
      </c>
      <c r="R43" s="4">
        <v>0</v>
      </c>
      <c r="S43" s="1">
        <v>0</v>
      </c>
      <c r="T43" s="62">
        <f t="shared" si="0"/>
        <v>1</v>
      </c>
      <c r="U43" s="4">
        <v>0</v>
      </c>
      <c r="V43" s="62">
        <f t="shared" si="1"/>
        <v>1</v>
      </c>
    </row>
    <row r="44" spans="1:22" x14ac:dyDescent="0.2">
      <c r="A44" s="11">
        <v>40338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 s="62">
        <f t="shared" si="0"/>
        <v>3</v>
      </c>
      <c r="U44" s="4">
        <v>1</v>
      </c>
      <c r="V44" s="62">
        <f t="shared" si="1"/>
        <v>4</v>
      </c>
    </row>
    <row r="45" spans="1:22" x14ac:dyDescent="0.2">
      <c r="A45" s="11">
        <v>40339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 s="1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1">
        <v>0</v>
      </c>
      <c r="O45" s="4">
        <v>2</v>
      </c>
      <c r="P45" s="4">
        <v>0</v>
      </c>
      <c r="Q45" s="1">
        <v>0</v>
      </c>
      <c r="R45" s="4">
        <v>0</v>
      </c>
      <c r="S45" s="1">
        <v>0</v>
      </c>
      <c r="T45" s="62">
        <f t="shared" si="0"/>
        <v>3</v>
      </c>
      <c r="U45" s="4">
        <v>0</v>
      </c>
      <c r="V45" s="62">
        <f t="shared" si="1"/>
        <v>3</v>
      </c>
    </row>
    <row r="46" spans="1:22" x14ac:dyDescent="0.2">
      <c r="A46" s="11">
        <v>40340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62">
        <f t="shared" si="0"/>
        <v>0</v>
      </c>
      <c r="U46" s="4">
        <v>0</v>
      </c>
      <c r="V46" s="62">
        <f t="shared" si="1"/>
        <v>0</v>
      </c>
    </row>
    <row r="47" spans="1:22" x14ac:dyDescent="0.2">
      <c r="A47" s="11">
        <v>40341</v>
      </c>
      <c r="B47">
        <v>1.33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0.33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62">
        <f t="shared" si="0"/>
        <v>1.6600000000000001</v>
      </c>
      <c r="U47" s="4">
        <v>0.66</v>
      </c>
      <c r="V47" s="62">
        <v>0</v>
      </c>
    </row>
    <row r="48" spans="1:22" x14ac:dyDescent="0.2">
      <c r="A48" s="11">
        <v>40342</v>
      </c>
      <c r="B48">
        <v>1.33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62">
        <f t="shared" si="0"/>
        <v>1.6600000000000001</v>
      </c>
      <c r="U48" s="4">
        <v>0.66</v>
      </c>
      <c r="V48" s="62">
        <f t="shared" si="1"/>
        <v>2.3200000000000003</v>
      </c>
    </row>
    <row r="49" spans="1:22" x14ac:dyDescent="0.2">
      <c r="A49" s="11">
        <v>40343</v>
      </c>
      <c r="B49">
        <v>1.33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62">
        <f t="shared" si="0"/>
        <v>1.6600000000000001</v>
      </c>
      <c r="U49" s="4">
        <v>0.66</v>
      </c>
      <c r="V49" s="62">
        <f t="shared" si="1"/>
        <v>2.3200000000000003</v>
      </c>
    </row>
    <row r="50" spans="1:22" x14ac:dyDescent="0.2">
      <c r="A50" s="11">
        <v>40344</v>
      </c>
      <c r="B50">
        <v>14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1">
        <v>0</v>
      </c>
      <c r="O50" s="4">
        <v>1</v>
      </c>
      <c r="P50" s="4">
        <v>0</v>
      </c>
      <c r="Q50" s="1">
        <v>0</v>
      </c>
      <c r="R50" s="4">
        <v>0</v>
      </c>
      <c r="S50" s="1">
        <v>0</v>
      </c>
      <c r="T50" s="62">
        <f t="shared" si="0"/>
        <v>15</v>
      </c>
      <c r="U50" s="4">
        <v>1</v>
      </c>
      <c r="V50" s="62">
        <f t="shared" si="1"/>
        <v>16</v>
      </c>
    </row>
    <row r="51" spans="1:22" x14ac:dyDescent="0.2">
      <c r="A51" s="11">
        <v>40345</v>
      </c>
      <c r="B51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62">
        <f t="shared" si="0"/>
        <v>5</v>
      </c>
      <c r="U51" s="4">
        <v>3</v>
      </c>
      <c r="V51" s="62">
        <f t="shared" si="1"/>
        <v>8</v>
      </c>
    </row>
    <row r="52" spans="1:22" x14ac:dyDescent="0.2">
      <c r="A52" s="11">
        <v>40346</v>
      </c>
      <c r="B52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62">
        <f t="shared" si="0"/>
        <v>5</v>
      </c>
      <c r="U52" s="4">
        <v>3</v>
      </c>
      <c r="V52" s="62">
        <f t="shared" si="1"/>
        <v>8</v>
      </c>
    </row>
    <row r="53" spans="1:22" x14ac:dyDescent="0.2">
      <c r="A53" s="11">
        <v>40347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62">
        <f t="shared" si="0"/>
        <v>2</v>
      </c>
      <c r="U53" s="4">
        <v>0</v>
      </c>
      <c r="V53" s="62">
        <f t="shared" si="1"/>
        <v>2</v>
      </c>
    </row>
    <row r="54" spans="1:22" x14ac:dyDescent="0.2">
      <c r="A54" s="11">
        <v>40348</v>
      </c>
      <c r="B54">
        <v>5.33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0.66</v>
      </c>
      <c r="P54">
        <v>0</v>
      </c>
      <c r="Q54">
        <v>0</v>
      </c>
      <c r="R54">
        <v>0</v>
      </c>
      <c r="S54">
        <v>0</v>
      </c>
      <c r="T54" s="62">
        <f t="shared" si="0"/>
        <v>5.99</v>
      </c>
      <c r="U54" s="4">
        <v>0</v>
      </c>
      <c r="V54" s="62">
        <f t="shared" si="1"/>
        <v>5.99</v>
      </c>
    </row>
    <row r="55" spans="1:22" x14ac:dyDescent="0.2">
      <c r="A55" s="11">
        <v>40349</v>
      </c>
      <c r="B55">
        <v>5.33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0.66</v>
      </c>
      <c r="P55">
        <v>0</v>
      </c>
      <c r="Q55">
        <v>0</v>
      </c>
      <c r="R55">
        <v>0</v>
      </c>
      <c r="S55">
        <v>0</v>
      </c>
      <c r="T55" s="62">
        <f t="shared" si="0"/>
        <v>5.99</v>
      </c>
      <c r="U55" s="4">
        <v>0</v>
      </c>
      <c r="V55" s="62">
        <f t="shared" si="1"/>
        <v>5.99</v>
      </c>
    </row>
    <row r="56" spans="1:22" x14ac:dyDescent="0.2">
      <c r="A56" s="11">
        <v>40350</v>
      </c>
      <c r="B56">
        <v>5.33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0.66</v>
      </c>
      <c r="P56">
        <v>0</v>
      </c>
      <c r="Q56">
        <v>0</v>
      </c>
      <c r="R56">
        <v>0</v>
      </c>
      <c r="S56">
        <v>0</v>
      </c>
      <c r="T56" s="62">
        <f t="shared" si="0"/>
        <v>5.99</v>
      </c>
      <c r="U56" s="4">
        <v>0</v>
      </c>
      <c r="V56" s="62">
        <f t="shared" si="1"/>
        <v>5.99</v>
      </c>
    </row>
    <row r="57" spans="1:22" x14ac:dyDescent="0.2">
      <c r="A57" s="11">
        <v>40351</v>
      </c>
      <c r="B57">
        <v>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62">
        <f t="shared" si="0"/>
        <v>14</v>
      </c>
      <c r="U57" s="4">
        <v>0</v>
      </c>
      <c r="V57" s="62">
        <f t="shared" si="1"/>
        <v>14</v>
      </c>
    </row>
    <row r="58" spans="1:22" x14ac:dyDescent="0.2">
      <c r="A58" s="11">
        <v>40352</v>
      </c>
      <c r="B58">
        <v>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62">
        <f t="shared" si="0"/>
        <v>9</v>
      </c>
      <c r="U58" s="4">
        <v>0</v>
      </c>
      <c r="V58" s="62">
        <f t="shared" si="1"/>
        <v>9</v>
      </c>
    </row>
    <row r="59" spans="1:22" x14ac:dyDescent="0.2">
      <c r="A59" s="11">
        <v>40353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62">
        <f t="shared" si="0"/>
        <v>2</v>
      </c>
      <c r="U59" s="4">
        <v>1</v>
      </c>
      <c r="V59" s="62">
        <f t="shared" si="1"/>
        <v>3</v>
      </c>
    </row>
    <row r="60" spans="1:22" x14ac:dyDescent="0.2">
      <c r="A60" s="11">
        <v>40354</v>
      </c>
      <c r="B60">
        <v>5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62">
        <f t="shared" si="0"/>
        <v>7</v>
      </c>
      <c r="U60" s="4">
        <v>1</v>
      </c>
      <c r="V60" s="62">
        <f t="shared" si="1"/>
        <v>8</v>
      </c>
    </row>
    <row r="61" spans="1:22" x14ac:dyDescent="0.2">
      <c r="A61" s="11">
        <v>40355</v>
      </c>
      <c r="B61">
        <v>5.33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0.33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62">
        <f t="shared" si="0"/>
        <v>5.66</v>
      </c>
      <c r="U61" s="4">
        <v>1.33</v>
      </c>
      <c r="V61" s="62">
        <f t="shared" si="1"/>
        <v>6.99</v>
      </c>
    </row>
    <row r="62" spans="1:22" x14ac:dyDescent="0.2">
      <c r="A62" s="11">
        <v>40356</v>
      </c>
      <c r="B62">
        <v>5.33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0.33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62">
        <f t="shared" si="0"/>
        <v>5.66</v>
      </c>
      <c r="U62" s="4">
        <v>1.33</v>
      </c>
      <c r="V62" s="62">
        <f t="shared" si="1"/>
        <v>6.99</v>
      </c>
    </row>
    <row r="63" spans="1:22" x14ac:dyDescent="0.2">
      <c r="A63" s="11">
        <v>40357</v>
      </c>
      <c r="B63">
        <v>5.33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62">
        <f t="shared" si="0"/>
        <v>5.66</v>
      </c>
      <c r="U63" s="4">
        <v>1.33</v>
      </c>
      <c r="V63" s="62">
        <f t="shared" si="1"/>
        <v>6.99</v>
      </c>
    </row>
    <row r="64" spans="1:22" x14ac:dyDescent="0.2">
      <c r="A64" s="11">
        <v>40358</v>
      </c>
      <c r="B64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62">
        <f t="shared" si="0"/>
        <v>2</v>
      </c>
      <c r="U64" s="4">
        <v>0</v>
      </c>
      <c r="V64" s="62">
        <f t="shared" si="1"/>
        <v>2</v>
      </c>
    </row>
    <row r="65" spans="1:22" x14ac:dyDescent="0.2">
      <c r="A65" s="11">
        <v>40359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62">
        <f t="shared" si="0"/>
        <v>0</v>
      </c>
      <c r="U65" s="4">
        <v>0</v>
      </c>
      <c r="V65" s="62">
        <f t="shared" si="1"/>
        <v>0</v>
      </c>
    </row>
    <row r="66" spans="1:22" x14ac:dyDescent="0.2">
      <c r="A66" s="11">
        <v>40360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62">
        <f t="shared" si="0"/>
        <v>5</v>
      </c>
      <c r="U66" s="4">
        <v>1</v>
      </c>
      <c r="V66" s="62">
        <f t="shared" si="1"/>
        <v>6</v>
      </c>
    </row>
    <row r="67" spans="1:22" x14ac:dyDescent="0.2">
      <c r="A67" s="11">
        <v>40361</v>
      </c>
      <c r="B67">
        <v>4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62">
        <f t="shared" si="0"/>
        <v>5</v>
      </c>
      <c r="U67" s="4">
        <v>2</v>
      </c>
      <c r="V67" s="62">
        <f t="shared" si="1"/>
        <v>7</v>
      </c>
    </row>
    <row r="68" spans="1:22" x14ac:dyDescent="0.2">
      <c r="A68" s="11">
        <v>40362</v>
      </c>
      <c r="B68">
        <v>9</v>
      </c>
      <c r="C68">
        <v>0</v>
      </c>
      <c r="D68">
        <v>0</v>
      </c>
      <c r="E68">
        <v>0.25</v>
      </c>
      <c r="F68">
        <v>0</v>
      </c>
      <c r="G68">
        <v>0</v>
      </c>
      <c r="H68">
        <v>0</v>
      </c>
      <c r="I68">
        <v>0.5</v>
      </c>
      <c r="J68">
        <v>0</v>
      </c>
      <c r="K68">
        <v>0</v>
      </c>
      <c r="L68">
        <v>0</v>
      </c>
      <c r="M68">
        <v>0</v>
      </c>
      <c r="N68">
        <v>0</v>
      </c>
      <c r="O68">
        <v>1.25</v>
      </c>
      <c r="P68">
        <v>0</v>
      </c>
      <c r="Q68">
        <v>0</v>
      </c>
      <c r="R68">
        <v>0</v>
      </c>
      <c r="S68">
        <v>0</v>
      </c>
      <c r="T68" s="62">
        <f t="shared" si="0"/>
        <v>11</v>
      </c>
      <c r="U68" s="4">
        <v>1.25</v>
      </c>
      <c r="V68" s="62">
        <f t="shared" si="1"/>
        <v>12.25</v>
      </c>
    </row>
    <row r="69" spans="1:22" x14ac:dyDescent="0.2">
      <c r="A69" s="11">
        <v>40363</v>
      </c>
      <c r="B69">
        <v>9</v>
      </c>
      <c r="C69">
        <v>0</v>
      </c>
      <c r="D69">
        <v>0</v>
      </c>
      <c r="E69">
        <v>0.25</v>
      </c>
      <c r="F69">
        <v>0</v>
      </c>
      <c r="G69">
        <v>0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1.25</v>
      </c>
      <c r="P69">
        <v>0</v>
      </c>
      <c r="Q69">
        <v>0</v>
      </c>
      <c r="R69">
        <v>0</v>
      </c>
      <c r="S69">
        <v>0</v>
      </c>
      <c r="T69" s="62">
        <f t="shared" si="0"/>
        <v>11</v>
      </c>
      <c r="U69" s="4">
        <v>1.25</v>
      </c>
      <c r="V69" s="62">
        <f t="shared" si="1"/>
        <v>12.25</v>
      </c>
    </row>
    <row r="70" spans="1:22" x14ac:dyDescent="0.2">
      <c r="A70" s="11">
        <v>40364</v>
      </c>
      <c r="B70">
        <v>9</v>
      </c>
      <c r="C70">
        <v>0</v>
      </c>
      <c r="D70">
        <v>0</v>
      </c>
      <c r="E70">
        <v>0.25</v>
      </c>
      <c r="F70">
        <v>0</v>
      </c>
      <c r="G70">
        <v>0</v>
      </c>
      <c r="H70">
        <v>0</v>
      </c>
      <c r="I70">
        <v>0.5</v>
      </c>
      <c r="J70">
        <v>0</v>
      </c>
      <c r="K70">
        <v>0</v>
      </c>
      <c r="L70">
        <v>0</v>
      </c>
      <c r="M70">
        <v>0</v>
      </c>
      <c r="N70">
        <v>0</v>
      </c>
      <c r="O70">
        <v>1.25</v>
      </c>
      <c r="P70">
        <v>0</v>
      </c>
      <c r="Q70">
        <v>0</v>
      </c>
      <c r="R70">
        <v>0</v>
      </c>
      <c r="S70">
        <v>0</v>
      </c>
      <c r="T70" s="62">
        <f t="shared" si="0"/>
        <v>11</v>
      </c>
      <c r="U70" s="4">
        <v>1.25</v>
      </c>
      <c r="V70" s="62">
        <f t="shared" si="1"/>
        <v>12.25</v>
      </c>
    </row>
    <row r="71" spans="1:22" x14ac:dyDescent="0.2">
      <c r="A71" s="11">
        <v>40365</v>
      </c>
      <c r="B71">
        <v>9</v>
      </c>
      <c r="C71">
        <v>0</v>
      </c>
      <c r="D71">
        <v>0</v>
      </c>
      <c r="E71">
        <v>0.25</v>
      </c>
      <c r="F71">
        <v>0</v>
      </c>
      <c r="G71">
        <v>0</v>
      </c>
      <c r="H71">
        <v>0</v>
      </c>
      <c r="I71">
        <v>0.5</v>
      </c>
      <c r="J71">
        <v>0</v>
      </c>
      <c r="K71">
        <v>0</v>
      </c>
      <c r="L71">
        <v>0</v>
      </c>
      <c r="M71">
        <v>0</v>
      </c>
      <c r="N71">
        <v>0</v>
      </c>
      <c r="O71">
        <v>1.25</v>
      </c>
      <c r="P71">
        <v>0</v>
      </c>
      <c r="Q71">
        <v>0</v>
      </c>
      <c r="R71">
        <v>0</v>
      </c>
      <c r="S71">
        <v>0</v>
      </c>
      <c r="T71" s="62">
        <f t="shared" si="0"/>
        <v>11</v>
      </c>
      <c r="U71" s="4">
        <v>1.25</v>
      </c>
      <c r="V71" s="62">
        <f t="shared" si="1"/>
        <v>12.25</v>
      </c>
    </row>
    <row r="72" spans="1:22" x14ac:dyDescent="0.2">
      <c r="A72" s="11">
        <v>40366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62">
        <f t="shared" si="0"/>
        <v>0</v>
      </c>
      <c r="U72" s="4">
        <v>0</v>
      </c>
      <c r="V72" s="62">
        <f t="shared" si="1"/>
        <v>0</v>
      </c>
    </row>
    <row r="73" spans="1:22" x14ac:dyDescent="0.2">
      <c r="A73" s="11">
        <v>40367</v>
      </c>
      <c r="B73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62">
        <f t="shared" ref="T73:T132" si="2">SUM(B73:S73)</f>
        <v>5</v>
      </c>
      <c r="U73" s="4">
        <v>1</v>
      </c>
      <c r="V73" s="62">
        <f t="shared" si="1"/>
        <v>6</v>
      </c>
    </row>
    <row r="74" spans="1:22" x14ac:dyDescent="0.2">
      <c r="A74" s="11">
        <v>40368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62">
        <f t="shared" si="2"/>
        <v>1</v>
      </c>
      <c r="U74" s="4">
        <v>2</v>
      </c>
      <c r="V74" s="62">
        <f t="shared" ref="V74:V137" si="3">SUM(T74:U74)</f>
        <v>3</v>
      </c>
    </row>
    <row r="75" spans="1:22" x14ac:dyDescent="0.2">
      <c r="A75" s="11">
        <v>40369</v>
      </c>
      <c r="B75">
        <v>2.33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62">
        <f t="shared" si="2"/>
        <v>2.33</v>
      </c>
      <c r="U75" s="4">
        <v>0.33</v>
      </c>
      <c r="V75" s="62">
        <f t="shared" si="3"/>
        <v>2.66</v>
      </c>
    </row>
    <row r="76" spans="1:22" x14ac:dyDescent="0.2">
      <c r="A76" s="11">
        <v>40370</v>
      </c>
      <c r="B76">
        <v>2.33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62">
        <f t="shared" si="2"/>
        <v>2.33</v>
      </c>
      <c r="U76" s="4">
        <v>0.33</v>
      </c>
      <c r="V76" s="62">
        <f t="shared" si="3"/>
        <v>2.66</v>
      </c>
    </row>
    <row r="77" spans="1:22" x14ac:dyDescent="0.2">
      <c r="A77" s="11">
        <v>40371</v>
      </c>
      <c r="B77">
        <v>2.33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62">
        <f t="shared" si="2"/>
        <v>2.33</v>
      </c>
      <c r="U77" s="4">
        <v>0.33</v>
      </c>
      <c r="V77" s="62">
        <f t="shared" si="3"/>
        <v>2.66</v>
      </c>
    </row>
    <row r="78" spans="1:22" x14ac:dyDescent="0.2">
      <c r="A78" s="11">
        <v>40372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62">
        <f t="shared" si="2"/>
        <v>0</v>
      </c>
      <c r="U78" s="4">
        <v>1</v>
      </c>
      <c r="V78" s="62">
        <f t="shared" si="3"/>
        <v>1</v>
      </c>
    </row>
    <row r="79" spans="1:22" x14ac:dyDescent="0.2">
      <c r="A79" s="11">
        <v>40373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62">
        <f t="shared" si="2"/>
        <v>0</v>
      </c>
      <c r="U79" s="4">
        <v>0</v>
      </c>
      <c r="V79" s="62">
        <f t="shared" si="3"/>
        <v>0</v>
      </c>
    </row>
    <row r="80" spans="1:22" x14ac:dyDescent="0.2">
      <c r="A80" s="11">
        <v>40374</v>
      </c>
      <c r="B80" t="s">
        <v>32</v>
      </c>
      <c r="C80" t="s">
        <v>32</v>
      </c>
      <c r="D80" t="s">
        <v>32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</row>
    <row r="81" spans="1:22" x14ac:dyDescent="0.2">
      <c r="A81" s="11">
        <v>40375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8</v>
      </c>
      <c r="J81" s="4">
        <v>0</v>
      </c>
      <c r="K81" s="4">
        <v>0</v>
      </c>
      <c r="L81" s="4">
        <v>0</v>
      </c>
      <c r="M81" s="4">
        <v>0</v>
      </c>
      <c r="N81" s="1">
        <v>0</v>
      </c>
      <c r="O81" s="4">
        <v>0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11</v>
      </c>
      <c r="U81" s="4">
        <v>0</v>
      </c>
      <c r="V81" s="62">
        <f t="shared" si="3"/>
        <v>11</v>
      </c>
    </row>
    <row r="82" spans="1:22" x14ac:dyDescent="0.2">
      <c r="A82" s="11">
        <v>40376</v>
      </c>
      <c r="B82">
        <v>3.66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1.33</v>
      </c>
      <c r="J82">
        <v>0</v>
      </c>
      <c r="K82">
        <v>0</v>
      </c>
      <c r="L82">
        <v>0</v>
      </c>
      <c r="M82">
        <v>0.66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 s="62">
        <f t="shared" si="2"/>
        <v>6.65</v>
      </c>
      <c r="U82" s="4">
        <v>0.33</v>
      </c>
      <c r="V82" s="62">
        <f t="shared" si="3"/>
        <v>6.98</v>
      </c>
    </row>
    <row r="83" spans="1:22" x14ac:dyDescent="0.2">
      <c r="A83" s="11">
        <v>40377</v>
      </c>
      <c r="B83">
        <v>3.66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1.33</v>
      </c>
      <c r="J83">
        <v>0</v>
      </c>
      <c r="K83">
        <v>0</v>
      </c>
      <c r="L83">
        <v>0</v>
      </c>
      <c r="M83">
        <v>0.66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s="62">
        <f t="shared" si="2"/>
        <v>6.65</v>
      </c>
      <c r="U83" s="4">
        <v>0.33</v>
      </c>
      <c r="V83" s="62">
        <f t="shared" si="3"/>
        <v>6.98</v>
      </c>
    </row>
    <row r="84" spans="1:22" x14ac:dyDescent="0.2">
      <c r="A84" s="11">
        <v>40378</v>
      </c>
      <c r="B84">
        <v>3.66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1.33</v>
      </c>
      <c r="J84">
        <v>0</v>
      </c>
      <c r="K84">
        <v>0</v>
      </c>
      <c r="L84">
        <v>0</v>
      </c>
      <c r="M84">
        <v>0.66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 s="62">
        <f>SUM(B84:S84)</f>
        <v>6.65</v>
      </c>
      <c r="U84" s="4">
        <v>0.33</v>
      </c>
      <c r="V84" s="62">
        <f>SUM(T84:U84)</f>
        <v>6.98</v>
      </c>
    </row>
    <row r="85" spans="1:22" x14ac:dyDescent="0.2">
      <c r="A85" s="11">
        <v>40379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62">
        <f>SUM(B85:S85)</f>
        <v>7</v>
      </c>
      <c r="U85" s="4">
        <v>0</v>
      </c>
      <c r="V85" s="62">
        <f>SUM(T85:U85)</f>
        <v>7</v>
      </c>
    </row>
    <row r="86" spans="1:22" x14ac:dyDescent="0.2">
      <c r="A86" s="11">
        <v>40380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62">
        <f t="shared" si="2"/>
        <v>3</v>
      </c>
      <c r="U86" s="4">
        <v>1</v>
      </c>
      <c r="V86" s="62">
        <f t="shared" si="3"/>
        <v>4</v>
      </c>
    </row>
    <row r="87" spans="1:22" x14ac:dyDescent="0.2">
      <c r="A87" s="11">
        <v>40381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62">
        <f t="shared" si="2"/>
        <v>2</v>
      </c>
      <c r="U87" s="4">
        <v>1</v>
      </c>
      <c r="V87" s="62">
        <f t="shared" si="3"/>
        <v>3</v>
      </c>
    </row>
    <row r="88" spans="1:22" x14ac:dyDescent="0.2">
      <c r="A88" s="11">
        <v>40382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62">
        <f t="shared" si="2"/>
        <v>1</v>
      </c>
      <c r="U88" s="4">
        <v>1</v>
      </c>
      <c r="V88" s="62">
        <f t="shared" si="3"/>
        <v>2</v>
      </c>
    </row>
    <row r="89" spans="1:22" x14ac:dyDescent="0.2">
      <c r="A89" s="11">
        <v>40383</v>
      </c>
      <c r="B89">
        <v>2.66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1.33</v>
      </c>
      <c r="J89">
        <v>0</v>
      </c>
      <c r="K89">
        <v>0</v>
      </c>
      <c r="L89">
        <v>0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 s="62">
        <f t="shared" si="2"/>
        <v>4.32</v>
      </c>
      <c r="U89" s="4">
        <v>0.66</v>
      </c>
      <c r="V89" s="62">
        <f t="shared" si="3"/>
        <v>4.9800000000000004</v>
      </c>
    </row>
    <row r="90" spans="1:22" x14ac:dyDescent="0.2">
      <c r="A90" s="11">
        <v>40384</v>
      </c>
      <c r="B90">
        <v>2.66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1.33</v>
      </c>
      <c r="J90">
        <v>0</v>
      </c>
      <c r="K90">
        <v>0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 s="62">
        <f t="shared" ref="T90:T94" si="4">SUM(B90:S90)</f>
        <v>4.32</v>
      </c>
      <c r="U90" s="4">
        <v>0.66</v>
      </c>
      <c r="V90" s="62">
        <f t="shared" ref="V90:V94" si="5">SUM(T90:U90)</f>
        <v>4.9800000000000004</v>
      </c>
    </row>
    <row r="91" spans="1:22" x14ac:dyDescent="0.2">
      <c r="A91" s="11">
        <v>40385</v>
      </c>
      <c r="B91">
        <v>2.66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1.33</v>
      </c>
      <c r="J91">
        <v>0</v>
      </c>
      <c r="K91">
        <v>0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 s="62">
        <f t="shared" si="4"/>
        <v>4.32</v>
      </c>
      <c r="U91" s="4">
        <v>0.66</v>
      </c>
      <c r="V91" s="62">
        <f t="shared" si="5"/>
        <v>4.9800000000000004</v>
      </c>
    </row>
    <row r="92" spans="1:22" x14ac:dyDescent="0.2">
      <c r="A92" s="11">
        <v>40386</v>
      </c>
      <c r="B92">
        <v>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62">
        <f t="shared" si="4"/>
        <v>2</v>
      </c>
      <c r="U92" s="4">
        <v>2</v>
      </c>
      <c r="V92" s="62">
        <f t="shared" si="5"/>
        <v>4</v>
      </c>
    </row>
    <row r="93" spans="1:22" x14ac:dyDescent="0.2">
      <c r="A93" s="11">
        <v>40387</v>
      </c>
      <c r="B93">
        <v>6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62">
        <f t="shared" si="4"/>
        <v>10</v>
      </c>
      <c r="U93" s="4">
        <v>2</v>
      </c>
      <c r="V93" s="62">
        <f t="shared" si="5"/>
        <v>12</v>
      </c>
    </row>
    <row r="94" spans="1:22" x14ac:dyDescent="0.2">
      <c r="A94" s="11">
        <v>40388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62">
        <f t="shared" si="4"/>
        <v>6</v>
      </c>
      <c r="U94" s="4">
        <v>0</v>
      </c>
      <c r="V94" s="62">
        <f t="shared" si="5"/>
        <v>6</v>
      </c>
    </row>
    <row r="95" spans="1:22" x14ac:dyDescent="0.2">
      <c r="A95" s="11">
        <v>40389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62">
        <f t="shared" si="2"/>
        <v>4</v>
      </c>
      <c r="U95" s="4">
        <v>1</v>
      </c>
      <c r="V95" s="62">
        <f t="shared" si="3"/>
        <v>5</v>
      </c>
    </row>
    <row r="96" spans="1:22" x14ac:dyDescent="0.2">
      <c r="A96" s="11">
        <v>40390</v>
      </c>
      <c r="B96">
        <v>2.66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62">
        <f t="shared" si="2"/>
        <v>4.66</v>
      </c>
      <c r="U96" s="4">
        <v>0</v>
      </c>
      <c r="V96" s="62">
        <f t="shared" si="3"/>
        <v>4.66</v>
      </c>
    </row>
    <row r="97" spans="1:22" x14ac:dyDescent="0.2">
      <c r="A97" s="11">
        <v>40391</v>
      </c>
      <c r="B97">
        <v>2.66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62">
        <f t="shared" si="2"/>
        <v>4.66</v>
      </c>
      <c r="U97" s="4">
        <v>0</v>
      </c>
      <c r="V97" s="62">
        <f t="shared" si="3"/>
        <v>4.66</v>
      </c>
    </row>
    <row r="98" spans="1:22" x14ac:dyDescent="0.2">
      <c r="A98" s="11">
        <v>40392</v>
      </c>
      <c r="B98">
        <v>2.66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62">
        <f t="shared" si="2"/>
        <v>4.66</v>
      </c>
      <c r="U98" s="4">
        <v>0</v>
      </c>
      <c r="V98" s="62">
        <f t="shared" si="3"/>
        <v>4.66</v>
      </c>
    </row>
    <row r="99" spans="1:22" x14ac:dyDescent="0.2">
      <c r="A99" s="11">
        <v>40393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9</v>
      </c>
      <c r="J99" s="4">
        <v>0</v>
      </c>
      <c r="K99" s="4">
        <v>0</v>
      </c>
      <c r="L99" s="4">
        <v>0</v>
      </c>
      <c r="M99" s="4">
        <v>0</v>
      </c>
      <c r="N99" s="1">
        <v>0</v>
      </c>
      <c r="O99" s="4">
        <v>0</v>
      </c>
      <c r="P99" s="4">
        <v>0</v>
      </c>
      <c r="Q99" s="1">
        <v>0</v>
      </c>
      <c r="R99" s="4">
        <v>0</v>
      </c>
      <c r="S99" s="1">
        <v>0</v>
      </c>
      <c r="T99" s="62">
        <f t="shared" si="2"/>
        <v>12</v>
      </c>
      <c r="U99" s="4">
        <v>1</v>
      </c>
      <c r="V99" s="62">
        <f t="shared" si="3"/>
        <v>13</v>
      </c>
    </row>
    <row r="100" spans="1:22" x14ac:dyDescent="0.2">
      <c r="A100" s="11">
        <v>40394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2</v>
      </c>
      <c r="J100" s="4">
        <v>0</v>
      </c>
      <c r="K100" s="4">
        <v>0</v>
      </c>
      <c r="L100" s="4">
        <v>0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6</v>
      </c>
      <c r="U100" s="4">
        <v>2</v>
      </c>
      <c r="V100" s="62">
        <f t="shared" si="3"/>
        <v>8</v>
      </c>
    </row>
    <row r="101" spans="1:22" x14ac:dyDescent="0.2">
      <c r="A101" s="11">
        <v>40395</v>
      </c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16</v>
      </c>
      <c r="J101" s="4">
        <v>0</v>
      </c>
      <c r="K101" s="4">
        <v>0</v>
      </c>
      <c r="L101" s="4">
        <v>0</v>
      </c>
      <c r="M101" s="4">
        <v>0</v>
      </c>
      <c r="N101" s="1">
        <v>0</v>
      </c>
      <c r="O101" s="4">
        <v>0</v>
      </c>
      <c r="P101" s="4">
        <v>0</v>
      </c>
      <c r="Q101" s="1">
        <v>0</v>
      </c>
      <c r="R101" s="4">
        <v>0</v>
      </c>
      <c r="S101" s="1">
        <v>0</v>
      </c>
      <c r="T101" s="62">
        <f t="shared" si="2"/>
        <v>18</v>
      </c>
      <c r="U101" s="4">
        <v>2</v>
      </c>
      <c r="V101" s="62">
        <f t="shared" si="3"/>
        <v>20</v>
      </c>
    </row>
    <row r="102" spans="1:22" x14ac:dyDescent="0.2">
      <c r="A102" s="11">
        <v>40396</v>
      </c>
      <c r="B102">
        <v>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62">
        <f t="shared" si="2"/>
        <v>8</v>
      </c>
      <c r="U102" s="4">
        <v>1</v>
      </c>
      <c r="V102" s="62">
        <f t="shared" si="3"/>
        <v>9</v>
      </c>
    </row>
    <row r="103" spans="1:22" x14ac:dyDescent="0.2">
      <c r="A103" s="11">
        <v>40397</v>
      </c>
      <c r="B103">
        <v>4.66</v>
      </c>
      <c r="C103">
        <v>0.33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1.66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2"/>
        <v>6.65</v>
      </c>
      <c r="U103" s="4">
        <v>4</v>
      </c>
      <c r="V103" s="62">
        <f t="shared" si="3"/>
        <v>10.65</v>
      </c>
    </row>
    <row r="104" spans="1:22" x14ac:dyDescent="0.2">
      <c r="A104" s="11">
        <v>40398</v>
      </c>
      <c r="B104">
        <v>4.66</v>
      </c>
      <c r="C104">
        <v>0.33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1.66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2"/>
        <v>6.65</v>
      </c>
      <c r="U104" s="4">
        <v>4</v>
      </c>
      <c r="V104" s="62">
        <f t="shared" si="3"/>
        <v>10.65</v>
      </c>
    </row>
    <row r="105" spans="1:22" x14ac:dyDescent="0.2">
      <c r="A105" s="11">
        <v>40399</v>
      </c>
      <c r="B105">
        <v>4.66</v>
      </c>
      <c r="C105">
        <v>0.33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1.66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2"/>
        <v>6.65</v>
      </c>
      <c r="U105" s="4">
        <v>4</v>
      </c>
      <c r="V105" s="62">
        <f t="shared" si="3"/>
        <v>10.65</v>
      </c>
    </row>
    <row r="106" spans="1:22" x14ac:dyDescent="0.2">
      <c r="A106" s="11">
        <v>40400</v>
      </c>
      <c r="B106">
        <v>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62">
        <f t="shared" si="2"/>
        <v>6</v>
      </c>
      <c r="U106" s="4">
        <v>3</v>
      </c>
      <c r="V106" s="62">
        <f t="shared" si="3"/>
        <v>9</v>
      </c>
    </row>
    <row r="107" spans="1:22" x14ac:dyDescent="0.2">
      <c r="A107" s="11">
        <v>40401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3</v>
      </c>
      <c r="U107" s="4">
        <v>2</v>
      </c>
      <c r="V107" s="62">
        <f t="shared" si="3"/>
        <v>5</v>
      </c>
    </row>
    <row r="108" spans="1:22" x14ac:dyDescent="0.2">
      <c r="A108" s="11">
        <v>40402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0</v>
      </c>
      <c r="I108" s="4">
        <v>2</v>
      </c>
      <c r="J108" s="4">
        <v>0</v>
      </c>
      <c r="K108" s="4">
        <v>0</v>
      </c>
      <c r="L108" s="4"/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2"/>
        <v>6</v>
      </c>
      <c r="U108" s="4">
        <v>1</v>
      </c>
      <c r="V108" s="62">
        <f t="shared" si="3"/>
        <v>7</v>
      </c>
    </row>
    <row r="109" spans="1:22" x14ac:dyDescent="0.2">
      <c r="A109" s="11">
        <v>40403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1</v>
      </c>
      <c r="U109" s="4">
        <v>0</v>
      </c>
      <c r="V109" s="62">
        <f t="shared" si="3"/>
        <v>1</v>
      </c>
    </row>
    <row r="110" spans="1:22" x14ac:dyDescent="0.2">
      <c r="A110" s="11">
        <v>40404</v>
      </c>
      <c r="B110">
        <v>1.25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1.25</v>
      </c>
      <c r="P110">
        <v>0</v>
      </c>
      <c r="Q110">
        <v>0</v>
      </c>
      <c r="R110">
        <v>0</v>
      </c>
      <c r="S110">
        <v>0</v>
      </c>
      <c r="T110" s="62">
        <f t="shared" si="2"/>
        <v>10</v>
      </c>
      <c r="U110" s="4">
        <v>0.5</v>
      </c>
      <c r="V110" s="62">
        <f t="shared" si="3"/>
        <v>10.5</v>
      </c>
    </row>
    <row r="111" spans="1:22" x14ac:dyDescent="0.2">
      <c r="A111" s="11">
        <v>40405</v>
      </c>
      <c r="B111">
        <v>1.25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1.25</v>
      </c>
      <c r="P111">
        <v>0</v>
      </c>
      <c r="Q111">
        <v>0</v>
      </c>
      <c r="R111">
        <v>0</v>
      </c>
      <c r="S111">
        <v>0</v>
      </c>
      <c r="T111" s="62">
        <f t="shared" si="2"/>
        <v>10</v>
      </c>
      <c r="U111" s="4">
        <v>0.5</v>
      </c>
      <c r="V111" s="62">
        <f t="shared" si="3"/>
        <v>10.5</v>
      </c>
    </row>
    <row r="112" spans="1:22" x14ac:dyDescent="0.2">
      <c r="A112" s="11">
        <v>40406</v>
      </c>
      <c r="B112">
        <v>1.25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1.25</v>
      </c>
      <c r="P112">
        <v>0</v>
      </c>
      <c r="Q112">
        <v>0</v>
      </c>
      <c r="R112">
        <v>0</v>
      </c>
      <c r="S112">
        <v>0</v>
      </c>
      <c r="T112" s="62">
        <f t="shared" si="2"/>
        <v>10</v>
      </c>
      <c r="U112" s="4">
        <v>0.5</v>
      </c>
      <c r="V112" s="62">
        <f t="shared" si="3"/>
        <v>10.5</v>
      </c>
    </row>
    <row r="113" spans="1:22" x14ac:dyDescent="0.2">
      <c r="A113" s="11">
        <v>40407</v>
      </c>
      <c r="B113">
        <v>1.25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7.5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1.25</v>
      </c>
      <c r="P113">
        <v>0</v>
      </c>
      <c r="Q113">
        <v>0</v>
      </c>
      <c r="R113">
        <v>0</v>
      </c>
      <c r="S113">
        <v>0</v>
      </c>
      <c r="T113" s="62">
        <f t="shared" si="2"/>
        <v>10</v>
      </c>
      <c r="U113" s="4">
        <v>0.5</v>
      </c>
      <c r="V113" s="62">
        <f t="shared" si="3"/>
        <v>10.5</v>
      </c>
    </row>
    <row r="114" spans="1:22" x14ac:dyDescent="0.2">
      <c r="A114" s="11">
        <v>40408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</v>
      </c>
      <c r="P114">
        <v>0</v>
      </c>
      <c r="Q114">
        <v>0</v>
      </c>
      <c r="R114">
        <v>0</v>
      </c>
      <c r="S114">
        <v>0</v>
      </c>
      <c r="T114" s="62">
        <f t="shared" si="2"/>
        <v>10</v>
      </c>
      <c r="U114" s="4">
        <v>0</v>
      </c>
      <c r="V114" s="62">
        <f t="shared" si="3"/>
        <v>10</v>
      </c>
    </row>
    <row r="115" spans="1:22" x14ac:dyDescent="0.2">
      <c r="A115" s="11">
        <v>40409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62">
        <f t="shared" si="2"/>
        <v>2</v>
      </c>
      <c r="U115" s="4">
        <v>0</v>
      </c>
      <c r="V115" s="62">
        <f t="shared" si="3"/>
        <v>2</v>
      </c>
    </row>
    <row r="116" spans="1:22" x14ac:dyDescent="0.2">
      <c r="A116" s="11">
        <v>40410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62">
        <f t="shared" si="2"/>
        <v>5</v>
      </c>
      <c r="U116" s="4">
        <v>0</v>
      </c>
      <c r="V116" s="62">
        <f t="shared" si="3"/>
        <v>5</v>
      </c>
    </row>
    <row r="117" spans="1:22" x14ac:dyDescent="0.2">
      <c r="A117" s="11">
        <v>40411</v>
      </c>
      <c r="B117">
        <v>1.33</v>
      </c>
      <c r="C117">
        <v>0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1.33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0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2"/>
        <v>2.66</v>
      </c>
      <c r="U117" s="4">
        <v>0.33</v>
      </c>
      <c r="V117" s="62">
        <f t="shared" si="3"/>
        <v>2.99</v>
      </c>
    </row>
    <row r="118" spans="1:22" x14ac:dyDescent="0.2">
      <c r="A118" s="11">
        <v>40412</v>
      </c>
      <c r="B118">
        <v>1.33</v>
      </c>
      <c r="C118">
        <v>0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1.33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0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2.66</v>
      </c>
      <c r="U118" s="4">
        <v>0.33</v>
      </c>
      <c r="V118" s="62">
        <f t="shared" si="3"/>
        <v>2.99</v>
      </c>
    </row>
    <row r="119" spans="1:22" x14ac:dyDescent="0.2">
      <c r="A119" s="11">
        <v>40413</v>
      </c>
      <c r="B119">
        <v>1.33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1.33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0</v>
      </c>
      <c r="P119" s="4">
        <v>0</v>
      </c>
      <c r="Q119" s="1">
        <v>0</v>
      </c>
      <c r="R119" s="4">
        <v>0</v>
      </c>
      <c r="S119" s="1">
        <v>0</v>
      </c>
      <c r="T119" s="62">
        <f>SUM(B119:S119)</f>
        <v>2.66</v>
      </c>
      <c r="U119" s="4">
        <v>0.33</v>
      </c>
      <c r="V119" s="62">
        <f>SUM(T119:U119)</f>
        <v>2.99</v>
      </c>
    </row>
    <row r="120" spans="1:22" x14ac:dyDescent="0.2">
      <c r="A120" s="11">
        <v>40414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 s="62">
        <f>SUM(B120:S120)</f>
        <v>11</v>
      </c>
      <c r="U120" s="4">
        <v>0</v>
      </c>
      <c r="V120" s="62">
        <f>SUM(T120:U120)</f>
        <v>11</v>
      </c>
    </row>
    <row r="121" spans="1:22" x14ac:dyDescent="0.2">
      <c r="A121" s="11">
        <v>40415</v>
      </c>
      <c r="B121">
        <v>3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 s="62">
        <f t="shared" si="2"/>
        <v>10</v>
      </c>
      <c r="U121" s="4">
        <v>0</v>
      </c>
      <c r="V121" s="62">
        <f t="shared" si="3"/>
        <v>10</v>
      </c>
    </row>
    <row r="122" spans="1:22" x14ac:dyDescent="0.2">
      <c r="A122" s="11">
        <v>40416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62">
        <f t="shared" si="2"/>
        <v>3</v>
      </c>
      <c r="U122" s="4">
        <v>0</v>
      </c>
      <c r="V122" s="62">
        <f t="shared" si="3"/>
        <v>3</v>
      </c>
    </row>
    <row r="123" spans="1:22" x14ac:dyDescent="0.2">
      <c r="A123" s="11">
        <v>40417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62">
        <f>SUM(B123:S123)</f>
        <v>0</v>
      </c>
      <c r="U123" s="4">
        <v>1</v>
      </c>
      <c r="V123" s="62">
        <f>SUM(T123:U123)</f>
        <v>1</v>
      </c>
    </row>
    <row r="124" spans="1:22" x14ac:dyDescent="0.2">
      <c r="A124" s="11">
        <v>40418</v>
      </c>
      <c r="B124">
        <v>3.66</v>
      </c>
      <c r="C124">
        <v>0.66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2.33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0.33</v>
      </c>
      <c r="P124">
        <v>0</v>
      </c>
      <c r="Q124">
        <v>0</v>
      </c>
      <c r="R124">
        <v>0</v>
      </c>
      <c r="S124">
        <v>0</v>
      </c>
      <c r="T124" s="62">
        <f t="shared" si="2"/>
        <v>6.98</v>
      </c>
      <c r="U124" s="4">
        <v>5.66</v>
      </c>
      <c r="V124" s="62">
        <f t="shared" si="3"/>
        <v>12.64</v>
      </c>
    </row>
    <row r="125" spans="1:22" x14ac:dyDescent="0.2">
      <c r="A125" s="11">
        <v>40419</v>
      </c>
      <c r="B125">
        <v>3.66</v>
      </c>
      <c r="C125">
        <v>0.66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2.33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0.33</v>
      </c>
      <c r="P125">
        <v>0</v>
      </c>
      <c r="Q125">
        <v>0</v>
      </c>
      <c r="R125">
        <v>0</v>
      </c>
      <c r="S125">
        <v>0</v>
      </c>
      <c r="T125" s="62">
        <f t="shared" si="2"/>
        <v>6.98</v>
      </c>
      <c r="U125" s="4">
        <v>5.66</v>
      </c>
      <c r="V125" s="62">
        <f t="shared" si="3"/>
        <v>12.64</v>
      </c>
    </row>
    <row r="126" spans="1:22" x14ac:dyDescent="0.2">
      <c r="A126" s="11">
        <v>40420</v>
      </c>
      <c r="B126">
        <v>3.66</v>
      </c>
      <c r="C126">
        <v>0.66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2.33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0.33</v>
      </c>
      <c r="P126">
        <v>0</v>
      </c>
      <c r="Q126">
        <v>0</v>
      </c>
      <c r="R126">
        <v>0</v>
      </c>
      <c r="S126">
        <v>0</v>
      </c>
      <c r="T126" s="62">
        <f>SUM(B126:S126)</f>
        <v>6.98</v>
      </c>
      <c r="U126" s="4">
        <v>5.66</v>
      </c>
      <c r="V126" s="62">
        <f>SUM(T126:U126)</f>
        <v>12.64</v>
      </c>
    </row>
    <row r="127" spans="1:22" x14ac:dyDescent="0.2">
      <c r="A127" s="11">
        <v>40421</v>
      </c>
      <c r="B127">
        <v>7</v>
      </c>
      <c r="C127">
        <v>3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62">
        <f>SUM(B127:S127)</f>
        <v>11</v>
      </c>
      <c r="U127" s="4">
        <v>1</v>
      </c>
      <c r="V127" s="62">
        <f>SUM(T127:U127)</f>
        <v>12</v>
      </c>
    </row>
    <row r="128" spans="1:22" x14ac:dyDescent="0.2">
      <c r="A128" s="11">
        <v>40422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62">
        <f t="shared" ref="T128" si="6">SUM(B128:S128)</f>
        <v>4</v>
      </c>
      <c r="U128" s="4">
        <v>0</v>
      </c>
      <c r="V128" s="62">
        <f t="shared" ref="V128" si="7">SUM(T128:U128)</f>
        <v>4</v>
      </c>
    </row>
    <row r="129" spans="1:27" x14ac:dyDescent="0.2">
      <c r="A129" s="11">
        <v>40423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62">
        <f t="shared" si="2"/>
        <v>3</v>
      </c>
      <c r="U129" s="4">
        <v>0</v>
      </c>
      <c r="V129" s="62">
        <f t="shared" si="3"/>
        <v>3</v>
      </c>
    </row>
    <row r="130" spans="1:27" x14ac:dyDescent="0.2">
      <c r="A130" s="11">
        <v>40424</v>
      </c>
      <c r="B130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 s="12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12">
        <v>0</v>
      </c>
      <c r="O130" s="4">
        <v>0</v>
      </c>
      <c r="P130" s="4">
        <v>0</v>
      </c>
      <c r="Q130" s="12">
        <v>0</v>
      </c>
      <c r="R130" s="4">
        <v>0</v>
      </c>
      <c r="S130" s="12">
        <v>0</v>
      </c>
      <c r="T130" s="62">
        <f t="shared" si="2"/>
        <v>5</v>
      </c>
      <c r="U130" s="4">
        <v>0</v>
      </c>
      <c r="V130" s="62">
        <f t="shared" si="3"/>
        <v>5</v>
      </c>
    </row>
    <row r="131" spans="1:27" x14ac:dyDescent="0.2">
      <c r="A131" s="11">
        <v>40425</v>
      </c>
      <c r="B131">
        <v>1.25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62">
        <f t="shared" si="2"/>
        <v>1.25</v>
      </c>
      <c r="U131" s="4">
        <v>0.5</v>
      </c>
      <c r="V131" s="62">
        <f t="shared" si="3"/>
        <v>1.75</v>
      </c>
      <c r="W131" s="4"/>
      <c r="X131" s="14"/>
      <c r="Y131" s="4"/>
      <c r="Z131" s="14"/>
      <c r="AA131" s="4"/>
    </row>
    <row r="132" spans="1:27" x14ac:dyDescent="0.2">
      <c r="A132" s="11">
        <v>40426</v>
      </c>
      <c r="B132">
        <v>1.25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62">
        <f t="shared" si="2"/>
        <v>1.25</v>
      </c>
      <c r="U132" s="4">
        <v>0.5</v>
      </c>
      <c r="V132" s="62">
        <f t="shared" si="3"/>
        <v>1.75</v>
      </c>
    </row>
    <row r="133" spans="1:27" x14ac:dyDescent="0.2">
      <c r="A133" s="11">
        <v>40427</v>
      </c>
      <c r="B133">
        <v>1.25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62">
        <f t="shared" ref="T133:T152" si="8">SUM(B133:S133)</f>
        <v>1.25</v>
      </c>
      <c r="U133" s="4">
        <v>0.5</v>
      </c>
      <c r="V133" s="62">
        <f t="shared" si="3"/>
        <v>1.75</v>
      </c>
    </row>
    <row r="134" spans="1:27" x14ac:dyDescent="0.2">
      <c r="A134" s="11">
        <v>40428</v>
      </c>
      <c r="B134">
        <v>1.25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62">
        <f t="shared" si="8"/>
        <v>1.25</v>
      </c>
      <c r="U134" s="4">
        <v>0.5</v>
      </c>
      <c r="V134" s="62">
        <f t="shared" si="3"/>
        <v>1.75</v>
      </c>
    </row>
    <row r="135" spans="1:27" x14ac:dyDescent="0.2">
      <c r="A135" s="11">
        <v>40429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s="62">
        <f t="shared" si="3"/>
        <v>0</v>
      </c>
    </row>
    <row r="136" spans="1:27" x14ac:dyDescent="0.2">
      <c r="A136" s="11">
        <v>40430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62">
        <f t="shared" si="3"/>
        <v>0</v>
      </c>
    </row>
    <row r="137" spans="1:27" x14ac:dyDescent="0.2">
      <c r="A137" s="11">
        <v>40431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2">
        <f t="shared" si="3"/>
        <v>0</v>
      </c>
    </row>
    <row r="138" spans="1:27" x14ac:dyDescent="0.2">
      <c r="A138" s="11">
        <v>40432</v>
      </c>
      <c r="B138">
        <v>4.66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0</v>
      </c>
      <c r="S138">
        <v>0</v>
      </c>
      <c r="T138" s="62">
        <f t="shared" si="8"/>
        <v>7.66</v>
      </c>
      <c r="U138" s="4">
        <v>1.33</v>
      </c>
      <c r="V138" s="62">
        <f>SUM(T138:U138)</f>
        <v>8.99</v>
      </c>
    </row>
    <row r="139" spans="1:27" x14ac:dyDescent="0.2">
      <c r="A139" s="11">
        <v>40433</v>
      </c>
      <c r="B139">
        <v>4.66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0</v>
      </c>
      <c r="Q139">
        <v>0</v>
      </c>
      <c r="R139">
        <v>0</v>
      </c>
      <c r="S139">
        <v>0</v>
      </c>
      <c r="T139" s="62">
        <f t="shared" si="8"/>
        <v>7.66</v>
      </c>
      <c r="U139" s="4">
        <v>1.33</v>
      </c>
      <c r="V139" s="62">
        <f t="shared" ref="V139:V152" si="9">SUM(T139:U139)</f>
        <v>8.99</v>
      </c>
    </row>
    <row r="140" spans="1:27" x14ac:dyDescent="0.2">
      <c r="A140" s="11">
        <v>40434</v>
      </c>
      <c r="B140">
        <v>4.66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  <c r="P140">
        <v>0</v>
      </c>
      <c r="Q140">
        <v>0</v>
      </c>
      <c r="R140">
        <v>0</v>
      </c>
      <c r="S140">
        <v>0</v>
      </c>
      <c r="T140" s="62">
        <f t="shared" si="8"/>
        <v>7.66</v>
      </c>
      <c r="U140" s="4">
        <v>1.33</v>
      </c>
      <c r="V140" s="62">
        <f t="shared" si="9"/>
        <v>8.99</v>
      </c>
    </row>
    <row r="141" spans="1:27" x14ac:dyDescent="0.2">
      <c r="A141" s="11">
        <v>40435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s="62">
        <f t="shared" si="8"/>
        <v>1</v>
      </c>
      <c r="U141" s="4">
        <v>0</v>
      </c>
      <c r="V141" s="62">
        <f t="shared" si="9"/>
        <v>1</v>
      </c>
    </row>
    <row r="142" spans="1:27" x14ac:dyDescent="0.2">
      <c r="A142" s="11">
        <v>40436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 t="shared" si="8"/>
        <v>2</v>
      </c>
      <c r="U142" s="4">
        <v>1</v>
      </c>
      <c r="V142" s="62">
        <f t="shared" si="9"/>
        <v>3</v>
      </c>
    </row>
    <row r="143" spans="1:27" x14ac:dyDescent="0.2">
      <c r="A143" s="11">
        <v>40437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62">
        <f t="shared" si="8"/>
        <v>0</v>
      </c>
      <c r="U143" s="4">
        <v>0</v>
      </c>
      <c r="V143" s="62">
        <f t="shared" si="9"/>
        <v>0</v>
      </c>
    </row>
    <row r="144" spans="1:27" x14ac:dyDescent="0.2">
      <c r="A144" s="11">
        <v>40438</v>
      </c>
      <c r="B144"/>
      <c r="H144" s="12"/>
      <c r="I144" s="4"/>
      <c r="J144" s="4"/>
      <c r="K144" s="4"/>
      <c r="L144" s="4"/>
      <c r="M144" s="4"/>
      <c r="N144" s="12"/>
      <c r="O144" s="4"/>
      <c r="P144" s="4"/>
      <c r="Q144" s="12"/>
      <c r="R144" s="4"/>
      <c r="S144" s="12"/>
      <c r="T144" s="62">
        <f t="shared" si="8"/>
        <v>0</v>
      </c>
      <c r="U144" s="4"/>
      <c r="V144" s="62">
        <f t="shared" si="9"/>
        <v>0</v>
      </c>
    </row>
    <row r="145" spans="1:22" x14ac:dyDescent="0.2">
      <c r="A145" s="11">
        <v>40439</v>
      </c>
      <c r="B145"/>
      <c r="H145" s="12"/>
      <c r="I145" s="4"/>
      <c r="J145" s="4"/>
      <c r="K145" s="4"/>
      <c r="L145" s="4"/>
      <c r="M145" s="4"/>
      <c r="N145" s="12"/>
      <c r="O145" s="4"/>
      <c r="P145" s="4"/>
      <c r="Q145" s="12"/>
      <c r="R145" s="4"/>
      <c r="S145" s="12"/>
      <c r="T145" s="62">
        <f t="shared" si="8"/>
        <v>0</v>
      </c>
      <c r="U145" s="4"/>
      <c r="V145" s="62">
        <f t="shared" si="9"/>
        <v>0</v>
      </c>
    </row>
    <row r="146" spans="1:22" x14ac:dyDescent="0.2">
      <c r="A146" s="11">
        <v>40440</v>
      </c>
      <c r="B146"/>
      <c r="H146" s="12"/>
      <c r="I146" s="4"/>
      <c r="J146" s="4"/>
      <c r="K146" s="4"/>
      <c r="L146" s="4"/>
      <c r="M146" s="4"/>
      <c r="N146" s="12"/>
      <c r="O146" s="4"/>
      <c r="P146" s="4"/>
      <c r="Q146" s="12"/>
      <c r="R146" s="4"/>
      <c r="S146" s="12"/>
      <c r="T146" s="62">
        <f t="shared" si="8"/>
        <v>0</v>
      </c>
      <c r="U146" s="4"/>
      <c r="V146" s="62">
        <f t="shared" si="9"/>
        <v>0</v>
      </c>
    </row>
    <row r="147" spans="1:22" x14ac:dyDescent="0.2">
      <c r="A147" s="11">
        <v>40441</v>
      </c>
      <c r="B147"/>
      <c r="H147" s="12"/>
      <c r="I147" s="4"/>
      <c r="J147" s="4"/>
      <c r="K147" s="4"/>
      <c r="L147" s="4"/>
      <c r="M147" s="4"/>
      <c r="N147" s="12"/>
      <c r="O147" s="4"/>
      <c r="P147" s="4"/>
      <c r="Q147" s="12"/>
      <c r="R147" s="4"/>
      <c r="S147" s="12"/>
      <c r="T147" s="62">
        <f>SUM(B147:S147)</f>
        <v>0</v>
      </c>
      <c r="U147" s="4"/>
      <c r="V147" s="62">
        <f>SUM(T147:U147)</f>
        <v>0</v>
      </c>
    </row>
    <row r="148" spans="1:22" x14ac:dyDescent="0.2">
      <c r="A148" s="11">
        <v>40442</v>
      </c>
      <c r="B148"/>
      <c r="H148" s="12"/>
      <c r="I148" s="4"/>
      <c r="J148" s="4"/>
      <c r="K148" s="4"/>
      <c r="L148" s="4"/>
      <c r="M148" s="4"/>
      <c r="N148" s="12"/>
      <c r="O148" s="4"/>
      <c r="P148" s="4"/>
      <c r="Q148" s="12"/>
      <c r="R148" s="4"/>
      <c r="S148" s="12"/>
      <c r="T148" s="62">
        <f>SUM(B148:S148)</f>
        <v>0</v>
      </c>
      <c r="U148" s="4"/>
      <c r="V148" s="62">
        <f>SUM(T148:U148)</f>
        <v>0</v>
      </c>
    </row>
    <row r="149" spans="1:22" x14ac:dyDescent="0.2">
      <c r="A149" s="11">
        <v>40443</v>
      </c>
      <c r="B149"/>
      <c r="H149" s="12"/>
      <c r="I149" s="4"/>
      <c r="J149" s="4"/>
      <c r="K149" s="4"/>
      <c r="L149" s="4"/>
      <c r="M149" s="4"/>
      <c r="N149" s="12"/>
      <c r="O149" s="4"/>
      <c r="P149" s="4"/>
      <c r="Q149" s="12"/>
      <c r="R149" s="4"/>
      <c r="S149" s="12"/>
      <c r="T149" s="62">
        <f>SUM(B149:S149)</f>
        <v>0</v>
      </c>
      <c r="U149" s="4"/>
      <c r="V149" s="62">
        <f>SUM(T149:U149)</f>
        <v>0</v>
      </c>
    </row>
    <row r="150" spans="1:22" x14ac:dyDescent="0.2">
      <c r="A150" s="11">
        <v>40444</v>
      </c>
      <c r="B150"/>
      <c r="H150" s="12"/>
      <c r="I150" s="4"/>
      <c r="J150" s="4"/>
      <c r="K150" s="4"/>
      <c r="L150" s="4"/>
      <c r="M150" s="4"/>
      <c r="N150" s="12"/>
      <c r="O150" s="4"/>
      <c r="P150" s="4"/>
      <c r="Q150" s="12"/>
      <c r="R150" s="4"/>
      <c r="S150" s="12"/>
      <c r="T150" s="62">
        <f t="shared" si="8"/>
        <v>0</v>
      </c>
      <c r="U150" s="4"/>
      <c r="V150" s="62">
        <f t="shared" si="9"/>
        <v>0</v>
      </c>
    </row>
    <row r="151" spans="1:22" x14ac:dyDescent="0.2">
      <c r="A151" s="11">
        <v>40445</v>
      </c>
      <c r="B151"/>
      <c r="H151" s="12"/>
      <c r="I151" s="4"/>
      <c r="J151" s="4"/>
      <c r="K151" s="4"/>
      <c r="L151" s="4"/>
      <c r="M151" s="4"/>
      <c r="N151" s="12"/>
      <c r="O151" s="4"/>
      <c r="P151" s="4"/>
      <c r="Q151" s="12"/>
      <c r="R151" s="4"/>
      <c r="S151" s="12"/>
      <c r="T151" s="62">
        <f t="shared" si="8"/>
        <v>0</v>
      </c>
      <c r="U151" s="4"/>
      <c r="V151" s="62">
        <f t="shared" si="9"/>
        <v>0</v>
      </c>
    </row>
    <row r="152" spans="1:22" x14ac:dyDescent="0.2">
      <c r="A152" s="11">
        <v>40446</v>
      </c>
      <c r="B152"/>
      <c r="H152" s="12"/>
      <c r="I152" s="4"/>
      <c r="J152" s="4"/>
      <c r="K152" s="4"/>
      <c r="L152" s="4"/>
      <c r="M152" s="4"/>
      <c r="N152" s="12"/>
      <c r="O152" s="4"/>
      <c r="P152" s="4"/>
      <c r="Q152" s="12"/>
      <c r="R152" s="4"/>
      <c r="S152" s="12"/>
      <c r="T152" s="62">
        <f t="shared" si="8"/>
        <v>0</v>
      </c>
      <c r="U152" s="4"/>
      <c r="V152" s="62">
        <f t="shared" si="9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  <c r="V153" s="62">
        <f>SUM(T153:U153)</f>
        <v>0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SUM(B9:B129)</f>
        <v>296.86</v>
      </c>
      <c r="C155">
        <f t="shared" ref="C155:S155" si="10">SUM(C9:C129)</f>
        <v>13.97</v>
      </c>
      <c r="D155">
        <f t="shared" si="10"/>
        <v>0</v>
      </c>
      <c r="E155">
        <f t="shared" si="10"/>
        <v>4</v>
      </c>
      <c r="F155">
        <f t="shared" si="10"/>
        <v>1</v>
      </c>
      <c r="G155">
        <f t="shared" si="10"/>
        <v>0</v>
      </c>
      <c r="H155">
        <f t="shared" si="10"/>
        <v>0</v>
      </c>
      <c r="I155">
        <f t="shared" si="10"/>
        <v>134.93</v>
      </c>
      <c r="J155">
        <f t="shared" si="10"/>
        <v>0</v>
      </c>
      <c r="K155">
        <f t="shared" si="10"/>
        <v>0</v>
      </c>
      <c r="L155">
        <f t="shared" si="10"/>
        <v>3.99</v>
      </c>
      <c r="M155">
        <f t="shared" si="10"/>
        <v>1.98</v>
      </c>
      <c r="N155">
        <f t="shared" si="10"/>
        <v>0</v>
      </c>
      <c r="O155">
        <f t="shared" si="10"/>
        <v>44.959999999999994</v>
      </c>
      <c r="P155">
        <f t="shared" si="10"/>
        <v>0</v>
      </c>
      <c r="Q155">
        <f t="shared" si="10"/>
        <v>0</v>
      </c>
      <c r="R155">
        <f t="shared" si="10"/>
        <v>0</v>
      </c>
      <c r="S155">
        <f t="shared" si="10"/>
        <v>0</v>
      </c>
      <c r="T155">
        <f>SUM(T10:T132)</f>
        <v>509.19000000000017</v>
      </c>
      <c r="U155">
        <f>SUM(U11:U132)</f>
        <v>92.889999999999958</v>
      </c>
      <c r="V155">
        <f>SUM(V9:V153)</f>
        <v>634.23000000000013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27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27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65"/>
  <sheetViews>
    <sheetView zoomScale="70" zoomScaleNormal="70" workbookViewId="0">
      <pane ySplit="8" topLeftCell="A9" activePane="bottomLeft" state="frozen"/>
      <selection pane="bottomLeft" activeCell="Y69" sqref="Y69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156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157</v>
      </c>
      <c r="B3" s="73"/>
      <c r="C3" s="73"/>
      <c r="E3" s="65"/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158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 t="s">
        <v>159</v>
      </c>
      <c r="B5" s="73"/>
      <c r="C5" s="73"/>
      <c r="D5" t="s">
        <v>160</v>
      </c>
      <c r="H5" s="1"/>
      <c r="I5"/>
      <c r="N5" s="1"/>
      <c r="O5"/>
      <c r="Q5" s="1"/>
      <c r="R5"/>
      <c r="S5" s="1"/>
      <c r="T5"/>
    </row>
    <row r="6" spans="1:22" x14ac:dyDescent="0.2">
      <c r="A6" t="s">
        <v>161</v>
      </c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V18" s="62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V19" s="62">
        <f t="shared" si="1"/>
        <v>0</v>
      </c>
    </row>
    <row r="20" spans="1:22" x14ac:dyDescent="0.2">
      <c r="A20" s="11">
        <v>40314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V20" s="62">
        <f t="shared" si="1"/>
        <v>0</v>
      </c>
    </row>
    <row r="21" spans="1:22" x14ac:dyDescent="0.2">
      <c r="A21" s="11">
        <v>40315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0.6</v>
      </c>
      <c r="K24" s="4">
        <v>0</v>
      </c>
      <c r="L24" s="4">
        <v>0.2</v>
      </c>
      <c r="M24" s="4">
        <v>0</v>
      </c>
      <c r="N24" s="1">
        <v>0</v>
      </c>
      <c r="O24" s="4">
        <v>4</v>
      </c>
      <c r="P24" s="4">
        <v>0</v>
      </c>
      <c r="Q24" s="1">
        <v>0</v>
      </c>
      <c r="R24" s="4">
        <v>0</v>
      </c>
      <c r="S24" s="1">
        <v>0</v>
      </c>
      <c r="T24" s="62">
        <f t="shared" si="0"/>
        <v>4.8</v>
      </c>
      <c r="U24" s="4">
        <v>0.8</v>
      </c>
      <c r="V24" s="62">
        <f t="shared" si="1"/>
        <v>5.6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0.6</v>
      </c>
      <c r="K25" s="4">
        <v>0</v>
      </c>
      <c r="L25" s="4">
        <v>0.2</v>
      </c>
      <c r="M25" s="4">
        <v>0</v>
      </c>
      <c r="N25" s="1">
        <v>0</v>
      </c>
      <c r="O25" s="4">
        <v>4</v>
      </c>
      <c r="P25" s="4">
        <v>0</v>
      </c>
      <c r="Q25" s="1">
        <v>0</v>
      </c>
      <c r="R25" s="4">
        <v>0</v>
      </c>
      <c r="S25" s="1">
        <v>0</v>
      </c>
      <c r="T25" s="62">
        <f t="shared" si="0"/>
        <v>4.8</v>
      </c>
      <c r="U25" s="4">
        <v>0.8</v>
      </c>
      <c r="V25" s="62">
        <f t="shared" si="1"/>
        <v>5.6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0.6</v>
      </c>
      <c r="K26" s="4">
        <v>0</v>
      </c>
      <c r="L26" s="4">
        <v>0.2</v>
      </c>
      <c r="M26" s="4">
        <v>0</v>
      </c>
      <c r="N26" s="1">
        <v>0</v>
      </c>
      <c r="O26" s="4">
        <v>4</v>
      </c>
      <c r="P26" s="4">
        <v>0</v>
      </c>
      <c r="Q26" s="1">
        <v>0</v>
      </c>
      <c r="R26" s="4">
        <v>0</v>
      </c>
      <c r="S26" s="1">
        <v>0</v>
      </c>
      <c r="T26" s="62">
        <f t="shared" si="0"/>
        <v>4.8</v>
      </c>
      <c r="U26" s="4">
        <v>0.8</v>
      </c>
      <c r="V26" s="62">
        <f t="shared" si="1"/>
        <v>5.6</v>
      </c>
    </row>
    <row r="27" spans="1:22" x14ac:dyDescent="0.2">
      <c r="A27" s="11">
        <v>40321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0.6</v>
      </c>
      <c r="K27" s="4">
        <v>0</v>
      </c>
      <c r="L27" s="4">
        <v>0.2</v>
      </c>
      <c r="M27" s="4">
        <v>0</v>
      </c>
      <c r="N27" s="1">
        <v>0</v>
      </c>
      <c r="O27" s="4">
        <v>4</v>
      </c>
      <c r="P27" s="4">
        <v>0</v>
      </c>
      <c r="Q27" s="1">
        <v>0</v>
      </c>
      <c r="R27" s="4">
        <v>0</v>
      </c>
      <c r="S27" s="1">
        <v>0</v>
      </c>
      <c r="T27" s="62">
        <f t="shared" si="0"/>
        <v>4.8</v>
      </c>
      <c r="U27" s="4">
        <v>0.8</v>
      </c>
      <c r="V27" s="62">
        <f>SUM(T27:U27)</f>
        <v>5.6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0.6</v>
      </c>
      <c r="K28" s="4">
        <v>0</v>
      </c>
      <c r="L28" s="4">
        <v>0.2</v>
      </c>
      <c r="M28" s="4">
        <v>0</v>
      </c>
      <c r="N28" s="1">
        <v>0</v>
      </c>
      <c r="O28" s="4">
        <v>4</v>
      </c>
      <c r="P28" s="4">
        <v>0</v>
      </c>
      <c r="Q28" s="1">
        <v>0</v>
      </c>
      <c r="R28" s="4">
        <v>0</v>
      </c>
      <c r="S28" s="1">
        <v>0</v>
      </c>
      <c r="T28" s="62">
        <f t="shared" si="0"/>
        <v>4.8</v>
      </c>
      <c r="U28" s="4">
        <v>0.8</v>
      </c>
      <c r="V28" s="62">
        <f>SUM(T28:U28)</f>
        <v>5.6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1</v>
      </c>
      <c r="P29" s="4">
        <v>0</v>
      </c>
      <c r="Q29" s="1">
        <v>0</v>
      </c>
      <c r="R29" s="4">
        <v>0</v>
      </c>
      <c r="S29" s="1">
        <v>0</v>
      </c>
      <c r="T29" s="62">
        <f t="shared" si="0"/>
        <v>1</v>
      </c>
      <c r="U29" s="4">
        <v>0</v>
      </c>
      <c r="V29" s="62">
        <f>SUM(T29:U29)</f>
        <v>1</v>
      </c>
    </row>
    <row r="30" spans="1:22" x14ac:dyDescent="0.2">
      <c r="A30" s="11">
        <v>40324</v>
      </c>
      <c r="B30">
        <v>6</v>
      </c>
      <c r="C30">
        <v>0</v>
      </c>
      <c r="D30">
        <v>0</v>
      </c>
      <c r="E30">
        <v>0</v>
      </c>
      <c r="F30">
        <v>0</v>
      </c>
      <c r="G30">
        <v>0</v>
      </c>
      <c r="H30" s="1">
        <v>0</v>
      </c>
      <c r="I30" s="4">
        <v>0</v>
      </c>
      <c r="J30" s="4">
        <v>0</v>
      </c>
      <c r="K30" s="4">
        <v>0</v>
      </c>
      <c r="L30" s="4">
        <v>4</v>
      </c>
      <c r="M30" s="4">
        <v>0</v>
      </c>
      <c r="N30" s="1">
        <v>0</v>
      </c>
      <c r="O30" s="4">
        <v>3</v>
      </c>
      <c r="P30" s="4">
        <v>0</v>
      </c>
      <c r="Q30" s="1">
        <v>0</v>
      </c>
      <c r="R30" s="4">
        <v>0</v>
      </c>
      <c r="S30" s="1">
        <v>0</v>
      </c>
      <c r="T30" s="62">
        <f t="shared" si="0"/>
        <v>13</v>
      </c>
      <c r="U30" s="4">
        <v>1</v>
      </c>
      <c r="V30" s="62">
        <f>SUM(T30:U30)</f>
        <v>14</v>
      </c>
    </row>
    <row r="31" spans="1:22" x14ac:dyDescent="0.2">
      <c r="A31" s="11">
        <v>40325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0</v>
      </c>
      <c r="I31" s="4">
        <v>0</v>
      </c>
      <c r="J31" s="4">
        <v>0</v>
      </c>
      <c r="K31" s="4">
        <v>0</v>
      </c>
      <c r="L31" s="4">
        <v>2</v>
      </c>
      <c r="M31" s="4">
        <v>0</v>
      </c>
      <c r="N31" s="1">
        <v>0</v>
      </c>
      <c r="O31" s="4">
        <v>3</v>
      </c>
      <c r="P31" s="4">
        <v>0</v>
      </c>
      <c r="Q31" s="1">
        <v>0</v>
      </c>
      <c r="R31" s="4">
        <v>0</v>
      </c>
      <c r="S31" s="1">
        <v>0</v>
      </c>
      <c r="T31" s="62">
        <f t="shared" si="0"/>
        <v>32</v>
      </c>
      <c r="U31" s="4">
        <v>3</v>
      </c>
      <c r="V31" s="62">
        <f t="shared" si="1"/>
        <v>35</v>
      </c>
    </row>
    <row r="32" spans="1:22" x14ac:dyDescent="0.2">
      <c r="A32" s="11">
        <v>40326</v>
      </c>
      <c r="B32">
        <v>8</v>
      </c>
      <c r="C32">
        <v>0</v>
      </c>
      <c r="D32">
        <v>0</v>
      </c>
      <c r="E32">
        <v>1</v>
      </c>
      <c r="F32">
        <v>0</v>
      </c>
      <c r="G32">
        <v>0</v>
      </c>
      <c r="H32" s="12">
        <v>0</v>
      </c>
      <c r="I32" s="3">
        <v>0</v>
      </c>
      <c r="J32" s="4">
        <v>0</v>
      </c>
      <c r="K32" s="4">
        <v>0</v>
      </c>
      <c r="L32" s="4">
        <v>0</v>
      </c>
      <c r="M32" s="4">
        <v>0</v>
      </c>
      <c r="N32" s="12">
        <v>0</v>
      </c>
      <c r="O32" s="3">
        <v>7</v>
      </c>
      <c r="P32" s="4">
        <v>0</v>
      </c>
      <c r="Q32" s="12">
        <v>0</v>
      </c>
      <c r="R32" s="3">
        <v>0</v>
      </c>
      <c r="S32" s="12">
        <v>0</v>
      </c>
      <c r="T32" s="62">
        <f t="shared" si="0"/>
        <v>16</v>
      </c>
      <c r="U32" s="4">
        <v>6</v>
      </c>
      <c r="V32" s="62">
        <f t="shared" si="1"/>
        <v>22</v>
      </c>
    </row>
    <row r="33" spans="1:22" x14ac:dyDescent="0.2">
      <c r="A33" s="11">
        <v>40327</v>
      </c>
      <c r="B33">
        <v>4.5</v>
      </c>
      <c r="C33">
        <v>0</v>
      </c>
      <c r="D33">
        <v>0</v>
      </c>
      <c r="E33">
        <v>0</v>
      </c>
      <c r="F33">
        <v>0.5</v>
      </c>
      <c r="G33">
        <v>0</v>
      </c>
      <c r="H33" s="12">
        <v>0</v>
      </c>
      <c r="I33" s="8">
        <v>0</v>
      </c>
      <c r="J33" s="4">
        <v>0</v>
      </c>
      <c r="K33" s="4">
        <v>0</v>
      </c>
      <c r="L33" s="4">
        <v>1</v>
      </c>
      <c r="M33" s="4">
        <v>0</v>
      </c>
      <c r="N33" s="12">
        <v>0</v>
      </c>
      <c r="O33" s="8">
        <v>7</v>
      </c>
      <c r="P33" s="4">
        <v>0</v>
      </c>
      <c r="Q33" s="12">
        <v>0</v>
      </c>
      <c r="R33" s="8">
        <v>0</v>
      </c>
      <c r="S33" s="12">
        <v>0</v>
      </c>
      <c r="T33" s="62">
        <f>SUM(B33:S33)</f>
        <v>13</v>
      </c>
      <c r="U33" s="4">
        <v>15</v>
      </c>
      <c r="V33" s="62">
        <f t="shared" si="1"/>
        <v>28</v>
      </c>
    </row>
    <row r="34" spans="1:22" x14ac:dyDescent="0.2">
      <c r="A34" s="11">
        <v>40328</v>
      </c>
      <c r="B34">
        <v>4.5</v>
      </c>
      <c r="C34">
        <v>0</v>
      </c>
      <c r="D34">
        <v>0</v>
      </c>
      <c r="E34">
        <v>0</v>
      </c>
      <c r="F34">
        <v>0.5</v>
      </c>
      <c r="G34">
        <v>0</v>
      </c>
      <c r="H34" s="12">
        <v>0</v>
      </c>
      <c r="I34" s="8">
        <v>0</v>
      </c>
      <c r="J34" s="4">
        <v>0</v>
      </c>
      <c r="K34" s="4">
        <v>0</v>
      </c>
      <c r="L34" s="4">
        <v>1</v>
      </c>
      <c r="M34" s="4">
        <v>0</v>
      </c>
      <c r="N34" s="12">
        <v>0</v>
      </c>
      <c r="O34" s="8">
        <v>7</v>
      </c>
      <c r="P34" s="4">
        <v>0</v>
      </c>
      <c r="Q34" s="12">
        <v>0</v>
      </c>
      <c r="R34" s="8">
        <v>0</v>
      </c>
      <c r="S34" s="12">
        <v>0</v>
      </c>
      <c r="T34" s="62">
        <f t="shared" si="0"/>
        <v>13</v>
      </c>
      <c r="U34" s="4">
        <v>15</v>
      </c>
      <c r="V34" s="62">
        <f t="shared" si="1"/>
        <v>28</v>
      </c>
    </row>
    <row r="35" spans="1:22" x14ac:dyDescent="0.2">
      <c r="A35" s="11">
        <v>40329</v>
      </c>
      <c r="B35">
        <v>4.5</v>
      </c>
      <c r="C35">
        <v>0</v>
      </c>
      <c r="D35">
        <v>0</v>
      </c>
      <c r="E35">
        <v>0</v>
      </c>
      <c r="F35">
        <v>0.5</v>
      </c>
      <c r="G35">
        <v>0</v>
      </c>
      <c r="H35" s="12">
        <v>0</v>
      </c>
      <c r="I35" s="8">
        <v>0</v>
      </c>
      <c r="J35" s="4">
        <v>0</v>
      </c>
      <c r="K35" s="4">
        <v>0</v>
      </c>
      <c r="L35" s="4">
        <v>1</v>
      </c>
      <c r="M35" s="4">
        <v>0</v>
      </c>
      <c r="N35" s="12">
        <v>0</v>
      </c>
      <c r="O35" s="8">
        <v>7</v>
      </c>
      <c r="P35" s="4">
        <v>0</v>
      </c>
      <c r="Q35" s="12">
        <v>0</v>
      </c>
      <c r="R35" s="8">
        <v>0</v>
      </c>
      <c r="S35" s="12">
        <v>0</v>
      </c>
      <c r="T35" s="62">
        <f t="shared" si="0"/>
        <v>13</v>
      </c>
      <c r="U35" s="4">
        <v>15</v>
      </c>
      <c r="V35" s="62">
        <f>SUM(T35:U35)</f>
        <v>28</v>
      </c>
    </row>
    <row r="36" spans="1:22" x14ac:dyDescent="0.2">
      <c r="A36" s="11">
        <v>40330</v>
      </c>
      <c r="B36">
        <v>4.5</v>
      </c>
      <c r="C36">
        <v>0</v>
      </c>
      <c r="D36">
        <v>0</v>
      </c>
      <c r="E36">
        <v>0</v>
      </c>
      <c r="F36">
        <v>0.5</v>
      </c>
      <c r="G36">
        <v>0</v>
      </c>
      <c r="H36" s="12">
        <v>0</v>
      </c>
      <c r="I36" s="8">
        <v>0</v>
      </c>
      <c r="J36" s="4">
        <v>0</v>
      </c>
      <c r="K36" s="4">
        <v>0</v>
      </c>
      <c r="L36" s="4">
        <v>1</v>
      </c>
      <c r="M36" s="4">
        <v>0</v>
      </c>
      <c r="N36" s="12">
        <v>0</v>
      </c>
      <c r="O36" s="8">
        <v>7</v>
      </c>
      <c r="P36" s="4">
        <v>0</v>
      </c>
      <c r="Q36" s="12">
        <v>0</v>
      </c>
      <c r="R36" s="8">
        <v>0</v>
      </c>
      <c r="S36" s="12">
        <v>0</v>
      </c>
      <c r="T36" s="62">
        <f>SUM(B36:S36)</f>
        <v>13</v>
      </c>
      <c r="U36" s="4">
        <v>15</v>
      </c>
      <c r="V36" s="62">
        <f>SUM(T36:U36)</f>
        <v>28</v>
      </c>
    </row>
    <row r="37" spans="1:22" x14ac:dyDescent="0.2">
      <c r="A37" s="11">
        <v>40331</v>
      </c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 s="62">
        <f t="shared" si="0"/>
        <v>8</v>
      </c>
      <c r="U37" s="4">
        <v>4</v>
      </c>
      <c r="V37" s="62">
        <f t="shared" si="1"/>
        <v>12</v>
      </c>
    </row>
    <row r="38" spans="1:22" x14ac:dyDescent="0.2">
      <c r="A38" s="11">
        <v>40332</v>
      </c>
      <c r="B38">
        <v>17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8">
        <v>0</v>
      </c>
      <c r="J38" s="4">
        <v>0</v>
      </c>
      <c r="K38" s="4">
        <v>0</v>
      </c>
      <c r="L38" s="4">
        <v>1</v>
      </c>
      <c r="M38" s="4">
        <v>0</v>
      </c>
      <c r="N38" s="1">
        <v>0</v>
      </c>
      <c r="O38" s="8">
        <v>4</v>
      </c>
      <c r="P38" s="4">
        <v>0</v>
      </c>
      <c r="Q38" s="1">
        <v>0</v>
      </c>
      <c r="R38" s="8">
        <v>0</v>
      </c>
      <c r="S38" s="1">
        <v>0</v>
      </c>
      <c r="T38" s="62">
        <f t="shared" si="0"/>
        <v>22</v>
      </c>
      <c r="U38" s="4">
        <v>6</v>
      </c>
      <c r="V38" s="62">
        <f t="shared" si="1"/>
        <v>28</v>
      </c>
    </row>
    <row r="39" spans="1:22" x14ac:dyDescent="0.2">
      <c r="A39" s="11">
        <v>40333</v>
      </c>
      <c r="B39">
        <v>6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8">
        <v>0</v>
      </c>
      <c r="J39" s="4">
        <v>0</v>
      </c>
      <c r="K39" s="4">
        <v>0</v>
      </c>
      <c r="L39" s="4">
        <v>0</v>
      </c>
      <c r="M39" s="4">
        <v>0</v>
      </c>
      <c r="N39" s="1">
        <v>0</v>
      </c>
      <c r="O39" s="8">
        <v>3</v>
      </c>
      <c r="P39" s="4">
        <v>0</v>
      </c>
      <c r="Q39" s="1">
        <v>0</v>
      </c>
      <c r="R39" s="8">
        <v>0</v>
      </c>
      <c r="S39" s="1">
        <v>0</v>
      </c>
      <c r="T39" s="62">
        <f t="shared" si="0"/>
        <v>9</v>
      </c>
      <c r="U39" s="4">
        <v>3</v>
      </c>
      <c r="V39" s="62">
        <f t="shared" si="1"/>
        <v>12</v>
      </c>
    </row>
    <row r="40" spans="1:22" x14ac:dyDescent="0.2">
      <c r="A40" s="11">
        <v>40334</v>
      </c>
      <c r="B40">
        <v>9.33</v>
      </c>
      <c r="C40">
        <v>0</v>
      </c>
      <c r="D40">
        <v>0</v>
      </c>
      <c r="E40">
        <v>0</v>
      </c>
      <c r="F40">
        <v>0.33</v>
      </c>
      <c r="G40">
        <v>0</v>
      </c>
      <c r="H40">
        <v>0</v>
      </c>
      <c r="I40">
        <v>0</v>
      </c>
      <c r="J40">
        <v>1.67</v>
      </c>
      <c r="K40">
        <v>0</v>
      </c>
      <c r="L40">
        <v>1.33</v>
      </c>
      <c r="M40">
        <v>0</v>
      </c>
      <c r="N40">
        <v>0</v>
      </c>
      <c r="O40">
        <v>7</v>
      </c>
      <c r="P40">
        <v>0</v>
      </c>
      <c r="Q40">
        <v>0</v>
      </c>
      <c r="R40">
        <v>0</v>
      </c>
      <c r="S40">
        <v>0</v>
      </c>
      <c r="T40" s="62">
        <f t="shared" si="0"/>
        <v>19.66</v>
      </c>
      <c r="U40" s="4">
        <v>9.67</v>
      </c>
      <c r="V40" s="62">
        <f t="shared" si="1"/>
        <v>29.33</v>
      </c>
    </row>
    <row r="41" spans="1:22" x14ac:dyDescent="0.2">
      <c r="A41" s="11">
        <v>40335</v>
      </c>
      <c r="B41">
        <v>9.33</v>
      </c>
      <c r="C41">
        <v>0</v>
      </c>
      <c r="D41">
        <v>0</v>
      </c>
      <c r="E41">
        <v>0</v>
      </c>
      <c r="F41">
        <v>0.33</v>
      </c>
      <c r="G41">
        <v>0</v>
      </c>
      <c r="H41">
        <v>0</v>
      </c>
      <c r="I41">
        <v>0</v>
      </c>
      <c r="J41">
        <v>1.67</v>
      </c>
      <c r="K41">
        <v>0</v>
      </c>
      <c r="L41">
        <v>1.33</v>
      </c>
      <c r="M41">
        <v>0</v>
      </c>
      <c r="N41">
        <v>0</v>
      </c>
      <c r="O41">
        <v>7</v>
      </c>
      <c r="P41">
        <v>0</v>
      </c>
      <c r="Q41">
        <v>0</v>
      </c>
      <c r="R41">
        <v>0</v>
      </c>
      <c r="S41">
        <v>0</v>
      </c>
      <c r="T41" s="62">
        <f t="shared" si="0"/>
        <v>19.66</v>
      </c>
      <c r="U41" s="4">
        <v>9.67</v>
      </c>
      <c r="V41" s="62">
        <f t="shared" si="1"/>
        <v>29.33</v>
      </c>
    </row>
    <row r="42" spans="1:22" x14ac:dyDescent="0.2">
      <c r="A42" s="11">
        <v>40336</v>
      </c>
      <c r="B42">
        <v>9.33</v>
      </c>
      <c r="C42">
        <v>0</v>
      </c>
      <c r="D42">
        <v>0</v>
      </c>
      <c r="E42">
        <v>0</v>
      </c>
      <c r="F42">
        <v>0.33</v>
      </c>
      <c r="G42">
        <v>0</v>
      </c>
      <c r="H42">
        <v>0</v>
      </c>
      <c r="I42">
        <v>0</v>
      </c>
      <c r="J42">
        <v>1.67</v>
      </c>
      <c r="K42">
        <v>0</v>
      </c>
      <c r="L42">
        <v>1.33</v>
      </c>
      <c r="M42">
        <v>0</v>
      </c>
      <c r="N42">
        <v>0</v>
      </c>
      <c r="O42">
        <v>7</v>
      </c>
      <c r="P42">
        <v>0</v>
      </c>
      <c r="Q42">
        <v>0</v>
      </c>
      <c r="R42">
        <v>0</v>
      </c>
      <c r="S42">
        <v>0</v>
      </c>
      <c r="T42" s="62">
        <f t="shared" si="0"/>
        <v>19.66</v>
      </c>
      <c r="U42" s="4">
        <v>9.67</v>
      </c>
      <c r="V42" s="62">
        <f t="shared" si="1"/>
        <v>29.33</v>
      </c>
    </row>
    <row r="43" spans="1:22" x14ac:dyDescent="0.2">
      <c r="A43" s="11">
        <v>40337</v>
      </c>
      <c r="B43">
        <v>5</v>
      </c>
      <c r="C43">
        <v>0</v>
      </c>
      <c r="D43">
        <v>0</v>
      </c>
      <c r="E43">
        <v>0</v>
      </c>
      <c r="F43">
        <v>0</v>
      </c>
      <c r="G43">
        <v>0</v>
      </c>
      <c r="H43" s="1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1">
        <v>0</v>
      </c>
      <c r="O43" s="4">
        <v>4</v>
      </c>
      <c r="P43" s="4">
        <v>0</v>
      </c>
      <c r="Q43" s="1">
        <v>0</v>
      </c>
      <c r="R43" s="4">
        <v>0</v>
      </c>
      <c r="S43" s="1">
        <v>0</v>
      </c>
      <c r="T43" s="62">
        <f t="shared" si="0"/>
        <v>9</v>
      </c>
      <c r="U43" s="4">
        <v>5</v>
      </c>
      <c r="V43" s="62">
        <f t="shared" si="1"/>
        <v>14</v>
      </c>
    </row>
    <row r="44" spans="1:22" x14ac:dyDescent="0.2">
      <c r="A44" s="11">
        <v>40338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7</v>
      </c>
      <c r="P44">
        <v>0</v>
      </c>
      <c r="Q44">
        <v>0</v>
      </c>
      <c r="R44">
        <v>0</v>
      </c>
      <c r="S44">
        <v>0</v>
      </c>
      <c r="T44" s="62">
        <f t="shared" si="0"/>
        <v>18</v>
      </c>
      <c r="U44" s="4">
        <v>5</v>
      </c>
      <c r="V44" s="62">
        <f t="shared" si="1"/>
        <v>23</v>
      </c>
    </row>
    <row r="45" spans="1:22" x14ac:dyDescent="0.2">
      <c r="A45" s="11">
        <v>40339</v>
      </c>
      <c r="B45">
        <v>6</v>
      </c>
      <c r="C45">
        <v>0</v>
      </c>
      <c r="D45">
        <v>0</v>
      </c>
      <c r="E45">
        <v>0</v>
      </c>
      <c r="F45">
        <v>0</v>
      </c>
      <c r="G45">
        <v>1</v>
      </c>
      <c r="H45" s="1">
        <v>0</v>
      </c>
      <c r="I45" s="8">
        <v>1</v>
      </c>
      <c r="J45" s="4">
        <v>0</v>
      </c>
      <c r="K45" s="4">
        <v>0</v>
      </c>
      <c r="L45" s="4">
        <v>1</v>
      </c>
      <c r="M45" s="4">
        <v>0</v>
      </c>
      <c r="N45" s="1">
        <v>0</v>
      </c>
      <c r="O45" s="8">
        <v>3</v>
      </c>
      <c r="P45" s="4">
        <v>0</v>
      </c>
      <c r="Q45" s="1">
        <v>0</v>
      </c>
      <c r="R45" s="8">
        <v>0</v>
      </c>
      <c r="S45" s="1">
        <v>0</v>
      </c>
      <c r="T45" s="62">
        <f t="shared" si="0"/>
        <v>12</v>
      </c>
      <c r="U45" s="4">
        <v>5</v>
      </c>
      <c r="V45" s="62">
        <f t="shared" si="1"/>
        <v>17</v>
      </c>
    </row>
    <row r="46" spans="1:22" x14ac:dyDescent="0.2">
      <c r="A46" s="11">
        <v>40340</v>
      </c>
      <c r="B46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62">
        <f t="shared" si="0"/>
        <v>6</v>
      </c>
      <c r="U46" s="4">
        <v>0</v>
      </c>
      <c r="V46" s="62">
        <f t="shared" si="1"/>
        <v>6</v>
      </c>
    </row>
    <row r="47" spans="1:22" x14ac:dyDescent="0.2">
      <c r="A47" s="11">
        <v>40341</v>
      </c>
      <c r="B47">
        <v>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3</v>
      </c>
      <c r="M47">
        <v>0</v>
      </c>
      <c r="N47">
        <v>0</v>
      </c>
      <c r="O47">
        <v>4</v>
      </c>
      <c r="P47">
        <v>0</v>
      </c>
      <c r="Q47">
        <v>0</v>
      </c>
      <c r="R47">
        <v>0</v>
      </c>
      <c r="S47">
        <v>0</v>
      </c>
      <c r="T47" s="62">
        <f t="shared" si="0"/>
        <v>52</v>
      </c>
      <c r="U47" s="4">
        <v>15</v>
      </c>
      <c r="V47" s="62">
        <f t="shared" si="1"/>
        <v>67</v>
      </c>
    </row>
    <row r="48" spans="1:22" x14ac:dyDescent="0.2">
      <c r="A48" s="11">
        <v>40342</v>
      </c>
      <c r="B48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3</v>
      </c>
      <c r="M48">
        <v>0</v>
      </c>
      <c r="N48">
        <v>0</v>
      </c>
      <c r="O48">
        <v>4</v>
      </c>
      <c r="P48">
        <v>0</v>
      </c>
      <c r="Q48">
        <v>0</v>
      </c>
      <c r="R48">
        <v>0</v>
      </c>
      <c r="S48">
        <v>0</v>
      </c>
      <c r="T48" s="62">
        <f t="shared" si="0"/>
        <v>52</v>
      </c>
      <c r="U48" s="4">
        <v>15</v>
      </c>
      <c r="V48" s="62">
        <f t="shared" si="1"/>
        <v>67</v>
      </c>
    </row>
    <row r="49" spans="1:22" x14ac:dyDescent="0.2">
      <c r="A49" s="11">
        <v>40343</v>
      </c>
      <c r="B49">
        <v>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3</v>
      </c>
      <c r="M49">
        <v>0</v>
      </c>
      <c r="N49">
        <v>0</v>
      </c>
      <c r="O49">
        <v>4</v>
      </c>
      <c r="P49">
        <v>0</v>
      </c>
      <c r="Q49">
        <v>0</v>
      </c>
      <c r="R49">
        <v>0</v>
      </c>
      <c r="S49">
        <v>0</v>
      </c>
      <c r="T49" s="62">
        <f t="shared" si="0"/>
        <v>52</v>
      </c>
      <c r="U49" s="4">
        <v>15</v>
      </c>
      <c r="V49" s="62">
        <f t="shared" si="1"/>
        <v>67</v>
      </c>
    </row>
    <row r="50" spans="1:22" x14ac:dyDescent="0.2">
      <c r="A50" s="11">
        <v>40344</v>
      </c>
      <c r="B50">
        <v>319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0</v>
      </c>
      <c r="I50" s="8">
        <v>0</v>
      </c>
      <c r="J50" s="4">
        <v>0</v>
      </c>
      <c r="K50" s="4">
        <v>0</v>
      </c>
      <c r="L50" s="4">
        <v>4</v>
      </c>
      <c r="M50" s="4">
        <v>0</v>
      </c>
      <c r="N50" s="1">
        <v>0</v>
      </c>
      <c r="O50" s="8">
        <v>3</v>
      </c>
      <c r="P50" s="4">
        <v>0</v>
      </c>
      <c r="Q50" s="1">
        <v>0</v>
      </c>
      <c r="R50" s="8">
        <v>0</v>
      </c>
      <c r="S50" s="1">
        <v>0</v>
      </c>
      <c r="T50" s="62">
        <f t="shared" si="0"/>
        <v>326</v>
      </c>
      <c r="U50" s="4">
        <v>69</v>
      </c>
      <c r="V50" s="62">
        <f t="shared" si="1"/>
        <v>395</v>
      </c>
    </row>
    <row r="51" spans="1:22" x14ac:dyDescent="0.2">
      <c r="A51" s="11">
        <v>40345</v>
      </c>
      <c r="B51" s="24" t="s">
        <v>32</v>
      </c>
      <c r="C51" s="24" t="s">
        <v>32</v>
      </c>
      <c r="D51" s="24" t="s">
        <v>32</v>
      </c>
      <c r="E51" s="24" t="s">
        <v>32</v>
      </c>
      <c r="F51" s="24" t="s">
        <v>32</v>
      </c>
      <c r="G51" s="24" t="s">
        <v>32</v>
      </c>
      <c r="H51" s="24" t="s">
        <v>32</v>
      </c>
      <c r="I51" s="24" t="s">
        <v>32</v>
      </c>
      <c r="J51" s="24" t="s">
        <v>32</v>
      </c>
      <c r="K51" s="24" t="s">
        <v>32</v>
      </c>
      <c r="L51" s="24" t="s">
        <v>32</v>
      </c>
      <c r="M51" s="24" t="s">
        <v>32</v>
      </c>
      <c r="N51" s="24" t="s">
        <v>32</v>
      </c>
      <c r="O51" s="24" t="s">
        <v>32</v>
      </c>
      <c r="P51" s="24" t="s">
        <v>32</v>
      </c>
      <c r="Q51" s="24" t="s">
        <v>32</v>
      </c>
      <c r="R51" s="24" t="s">
        <v>32</v>
      </c>
      <c r="S51" s="24" t="s">
        <v>32</v>
      </c>
      <c r="T51" s="24" t="s">
        <v>32</v>
      </c>
      <c r="U51" s="24" t="s">
        <v>32</v>
      </c>
      <c r="V51" s="24" t="s">
        <v>32</v>
      </c>
    </row>
    <row r="52" spans="1:22" x14ac:dyDescent="0.2">
      <c r="A52" s="11">
        <v>40346</v>
      </c>
      <c r="B52" s="24">
        <v>173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3</v>
      </c>
      <c r="P52" s="24">
        <v>0</v>
      </c>
      <c r="Q52" s="24">
        <v>0</v>
      </c>
      <c r="R52" s="24">
        <v>0</v>
      </c>
      <c r="S52" s="24">
        <v>0</v>
      </c>
      <c r="T52" s="62">
        <f t="shared" si="0"/>
        <v>176</v>
      </c>
      <c r="U52" s="26">
        <v>7</v>
      </c>
      <c r="V52" s="62">
        <f t="shared" si="1"/>
        <v>183</v>
      </c>
    </row>
    <row r="53" spans="1:22" x14ac:dyDescent="0.2">
      <c r="A53" s="11">
        <v>40347</v>
      </c>
      <c r="B53" s="24">
        <v>49</v>
      </c>
      <c r="C53" s="24">
        <v>1</v>
      </c>
      <c r="D53" s="24">
        <v>0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7</v>
      </c>
      <c r="P53" s="24">
        <v>0</v>
      </c>
      <c r="Q53" s="24">
        <v>0</v>
      </c>
      <c r="R53" s="24">
        <v>0</v>
      </c>
      <c r="S53" s="24">
        <v>0</v>
      </c>
      <c r="T53" s="62">
        <f t="shared" si="0"/>
        <v>57</v>
      </c>
      <c r="U53" s="26">
        <v>4</v>
      </c>
      <c r="V53" s="62">
        <f t="shared" si="1"/>
        <v>61</v>
      </c>
    </row>
    <row r="54" spans="1:22" x14ac:dyDescent="0.2">
      <c r="A54" s="11">
        <v>40348</v>
      </c>
      <c r="B54" s="24">
        <v>64.66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2</v>
      </c>
      <c r="P54" s="24">
        <v>0</v>
      </c>
      <c r="Q54" s="24">
        <v>0</v>
      </c>
      <c r="R54" s="24">
        <v>0</v>
      </c>
      <c r="S54" s="24">
        <v>0</v>
      </c>
      <c r="T54" s="62">
        <f t="shared" si="0"/>
        <v>66.66</v>
      </c>
      <c r="U54" s="26">
        <v>3.33</v>
      </c>
      <c r="V54" s="62">
        <f t="shared" si="1"/>
        <v>69.989999999999995</v>
      </c>
    </row>
    <row r="55" spans="1:22" x14ac:dyDescent="0.2">
      <c r="A55" s="11">
        <v>40349</v>
      </c>
      <c r="B55" s="24">
        <v>64.66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2</v>
      </c>
      <c r="P55" s="24">
        <v>0</v>
      </c>
      <c r="Q55" s="24">
        <v>0</v>
      </c>
      <c r="R55" s="24">
        <v>0</v>
      </c>
      <c r="S55" s="24">
        <v>0</v>
      </c>
      <c r="T55" s="62">
        <f t="shared" si="0"/>
        <v>66.66</v>
      </c>
      <c r="U55" s="26">
        <v>3.33</v>
      </c>
      <c r="V55" s="62">
        <f t="shared" si="1"/>
        <v>69.989999999999995</v>
      </c>
    </row>
    <row r="56" spans="1:22" x14ac:dyDescent="0.2">
      <c r="A56" s="11">
        <v>40350</v>
      </c>
      <c r="B56" s="24">
        <v>64.66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2</v>
      </c>
      <c r="P56" s="24">
        <v>0</v>
      </c>
      <c r="Q56" s="24">
        <v>0</v>
      </c>
      <c r="R56" s="24">
        <v>0</v>
      </c>
      <c r="S56" s="24">
        <v>0</v>
      </c>
      <c r="T56" s="62">
        <f t="shared" si="0"/>
        <v>66.66</v>
      </c>
      <c r="U56" s="26">
        <v>3.33</v>
      </c>
      <c r="V56" s="62">
        <f t="shared" si="1"/>
        <v>69.989999999999995</v>
      </c>
    </row>
    <row r="57" spans="1:22" x14ac:dyDescent="0.2">
      <c r="A57" s="11">
        <v>40351</v>
      </c>
      <c r="B57" s="24">
        <v>66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2</v>
      </c>
      <c r="M57" s="24">
        <v>0</v>
      </c>
      <c r="N57" s="24">
        <v>0</v>
      </c>
      <c r="O57" s="24">
        <v>2</v>
      </c>
      <c r="P57" s="24">
        <v>0</v>
      </c>
      <c r="Q57" s="24">
        <v>0</v>
      </c>
      <c r="R57" s="24">
        <v>1</v>
      </c>
      <c r="S57" s="24">
        <v>0</v>
      </c>
      <c r="T57" s="62">
        <f t="shared" si="0"/>
        <v>71</v>
      </c>
      <c r="U57" s="26">
        <v>18</v>
      </c>
      <c r="V57" s="62">
        <f t="shared" si="1"/>
        <v>89</v>
      </c>
    </row>
    <row r="58" spans="1:22" x14ac:dyDescent="0.2">
      <c r="A58" s="11">
        <v>40352</v>
      </c>
      <c r="B58" s="24">
        <v>89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4</v>
      </c>
      <c r="M58" s="24">
        <v>0</v>
      </c>
      <c r="N58" s="24">
        <v>0</v>
      </c>
      <c r="O58" s="24">
        <v>1</v>
      </c>
      <c r="P58" s="24">
        <v>0</v>
      </c>
      <c r="Q58" s="24">
        <v>0</v>
      </c>
      <c r="R58" s="24">
        <v>0</v>
      </c>
      <c r="S58" s="24">
        <v>0</v>
      </c>
      <c r="T58" s="62">
        <f t="shared" si="0"/>
        <v>94</v>
      </c>
      <c r="U58" s="26">
        <v>7</v>
      </c>
      <c r="V58" s="62">
        <f t="shared" si="1"/>
        <v>101</v>
      </c>
    </row>
    <row r="59" spans="1:22" x14ac:dyDescent="0.2">
      <c r="A59" s="11">
        <v>40353</v>
      </c>
      <c r="B59" s="24">
        <v>89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4</v>
      </c>
      <c r="M59" s="24">
        <v>0</v>
      </c>
      <c r="N59" s="24">
        <v>0</v>
      </c>
      <c r="O59" s="24">
        <v>3</v>
      </c>
      <c r="P59" s="24">
        <v>0</v>
      </c>
      <c r="Q59" s="24">
        <v>0</v>
      </c>
      <c r="R59" s="24">
        <v>1</v>
      </c>
      <c r="S59" s="24">
        <v>0</v>
      </c>
      <c r="T59" s="62">
        <f t="shared" si="0"/>
        <v>97</v>
      </c>
      <c r="U59" s="26">
        <v>5</v>
      </c>
      <c r="V59" s="62">
        <f t="shared" si="1"/>
        <v>102</v>
      </c>
    </row>
    <row r="60" spans="1:22" x14ac:dyDescent="0.2">
      <c r="A60" s="11">
        <v>40354</v>
      </c>
      <c r="B60" s="24">
        <v>40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1</v>
      </c>
      <c r="M60" s="24">
        <v>0</v>
      </c>
      <c r="N60" s="24">
        <v>0</v>
      </c>
      <c r="O60" s="24">
        <v>2</v>
      </c>
      <c r="P60" s="24">
        <v>0</v>
      </c>
      <c r="Q60" s="24">
        <v>0</v>
      </c>
      <c r="R60" s="24">
        <v>1</v>
      </c>
      <c r="S60" s="24">
        <v>0</v>
      </c>
      <c r="T60" s="62">
        <f t="shared" si="0"/>
        <v>44</v>
      </c>
      <c r="U60" s="26">
        <v>6</v>
      </c>
      <c r="V60" s="62">
        <f t="shared" si="1"/>
        <v>50</v>
      </c>
    </row>
    <row r="61" spans="1:22" x14ac:dyDescent="0.2">
      <c r="A61" s="11">
        <v>40355</v>
      </c>
      <c r="B61" s="24">
        <v>67.599999999999994</v>
      </c>
      <c r="C61" s="24">
        <v>0.66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2</v>
      </c>
      <c r="P61" s="24">
        <v>0</v>
      </c>
      <c r="Q61" s="24">
        <v>0</v>
      </c>
      <c r="R61" s="24">
        <v>0</v>
      </c>
      <c r="S61" s="24">
        <v>0</v>
      </c>
      <c r="T61" s="62">
        <f t="shared" si="0"/>
        <v>70.259999999999991</v>
      </c>
      <c r="U61" s="26">
        <v>10</v>
      </c>
      <c r="V61" s="62">
        <f t="shared" si="1"/>
        <v>80.259999999999991</v>
      </c>
    </row>
    <row r="62" spans="1:22" x14ac:dyDescent="0.2">
      <c r="A62" s="11">
        <v>40356</v>
      </c>
      <c r="B62" s="24">
        <v>67.599999999999994</v>
      </c>
      <c r="C62" s="24">
        <v>0.66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2</v>
      </c>
      <c r="P62" s="24">
        <v>0</v>
      </c>
      <c r="Q62" s="24">
        <v>0</v>
      </c>
      <c r="R62" s="24">
        <v>0</v>
      </c>
      <c r="S62" s="24">
        <v>0</v>
      </c>
      <c r="T62" s="62">
        <f t="shared" si="0"/>
        <v>70.259999999999991</v>
      </c>
      <c r="U62" s="26">
        <v>10</v>
      </c>
      <c r="V62" s="62">
        <f t="shared" si="1"/>
        <v>80.259999999999991</v>
      </c>
    </row>
    <row r="63" spans="1:22" x14ac:dyDescent="0.2">
      <c r="A63" s="11">
        <v>40357</v>
      </c>
      <c r="B63" s="24">
        <v>67.599999999999994</v>
      </c>
      <c r="C63" s="24">
        <v>0.66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2</v>
      </c>
      <c r="P63" s="24">
        <v>0</v>
      </c>
      <c r="Q63" s="24">
        <v>0</v>
      </c>
      <c r="R63" s="24">
        <v>0</v>
      </c>
      <c r="S63" s="24">
        <v>0</v>
      </c>
      <c r="T63" s="62">
        <f t="shared" si="0"/>
        <v>70.259999999999991</v>
      </c>
      <c r="U63" s="26">
        <v>10</v>
      </c>
      <c r="V63" s="62">
        <f t="shared" si="1"/>
        <v>80.259999999999991</v>
      </c>
    </row>
    <row r="64" spans="1:22" x14ac:dyDescent="0.2">
      <c r="A64" s="11">
        <v>40358</v>
      </c>
      <c r="B64" s="24">
        <v>49</v>
      </c>
      <c r="C64" s="24">
        <v>0</v>
      </c>
      <c r="D64" s="24">
        <v>0</v>
      </c>
      <c r="E64" s="24">
        <v>0</v>
      </c>
      <c r="F64" s="24">
        <v>1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4</v>
      </c>
      <c r="P64" s="24">
        <v>0</v>
      </c>
      <c r="Q64" s="24">
        <v>0</v>
      </c>
      <c r="R64" s="24">
        <v>1</v>
      </c>
      <c r="S64" s="24">
        <v>0</v>
      </c>
      <c r="T64" s="62">
        <f t="shared" si="0"/>
        <v>55</v>
      </c>
      <c r="U64" s="26">
        <v>5</v>
      </c>
      <c r="V64" s="62">
        <f t="shared" si="1"/>
        <v>60</v>
      </c>
    </row>
    <row r="65" spans="1:22" x14ac:dyDescent="0.2">
      <c r="A65" s="11">
        <v>40359</v>
      </c>
      <c r="B65" s="24">
        <v>16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1</v>
      </c>
      <c r="J65" s="24">
        <v>1</v>
      </c>
      <c r="K65" s="24">
        <v>0</v>
      </c>
      <c r="L65" s="24">
        <v>0</v>
      </c>
      <c r="M65" s="24">
        <v>0</v>
      </c>
      <c r="N65" s="24">
        <v>0</v>
      </c>
      <c r="O65" s="24">
        <v>1</v>
      </c>
      <c r="P65" s="24">
        <v>0</v>
      </c>
      <c r="Q65" s="24">
        <v>0</v>
      </c>
      <c r="R65" s="24">
        <v>1</v>
      </c>
      <c r="S65" s="24">
        <v>0</v>
      </c>
      <c r="T65" s="62">
        <f t="shared" si="0"/>
        <v>20</v>
      </c>
      <c r="U65" s="26">
        <v>4</v>
      </c>
      <c r="V65" s="62">
        <f t="shared" si="1"/>
        <v>24</v>
      </c>
    </row>
    <row r="66" spans="1:22" x14ac:dyDescent="0.2">
      <c r="A66" s="11">
        <v>40360</v>
      </c>
      <c r="B66" s="24">
        <v>34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2</v>
      </c>
      <c r="K66" s="24">
        <v>0</v>
      </c>
      <c r="L66" s="24">
        <v>0</v>
      </c>
      <c r="M66" s="24">
        <v>0</v>
      </c>
      <c r="N66" s="24">
        <v>0</v>
      </c>
      <c r="O66" s="24">
        <v>1</v>
      </c>
      <c r="P66" s="24">
        <v>0</v>
      </c>
      <c r="Q66" s="24">
        <v>0</v>
      </c>
      <c r="R66" s="24">
        <v>0</v>
      </c>
      <c r="S66" s="24">
        <v>0</v>
      </c>
      <c r="T66" s="62">
        <f t="shared" si="0"/>
        <v>37</v>
      </c>
      <c r="U66" s="26">
        <v>6</v>
      </c>
      <c r="V66" s="62">
        <f t="shared" si="1"/>
        <v>43</v>
      </c>
    </row>
    <row r="67" spans="1:22" x14ac:dyDescent="0.2">
      <c r="A67" s="11">
        <v>40361</v>
      </c>
      <c r="B67" s="24">
        <v>42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1</v>
      </c>
      <c r="J67" s="24">
        <v>0</v>
      </c>
      <c r="K67" s="24">
        <v>0</v>
      </c>
      <c r="L67" s="24">
        <v>3</v>
      </c>
      <c r="M67" s="24">
        <v>0</v>
      </c>
      <c r="N67" s="24">
        <v>0</v>
      </c>
      <c r="O67" s="24">
        <v>6</v>
      </c>
      <c r="P67" s="24">
        <v>0</v>
      </c>
      <c r="Q67" s="24">
        <v>0</v>
      </c>
      <c r="R67" s="24">
        <v>2</v>
      </c>
      <c r="S67" s="24">
        <v>0</v>
      </c>
      <c r="T67" s="62">
        <f t="shared" si="0"/>
        <v>54</v>
      </c>
      <c r="U67" s="26">
        <v>37</v>
      </c>
      <c r="V67" s="62">
        <f t="shared" si="1"/>
        <v>91</v>
      </c>
    </row>
    <row r="68" spans="1:22" x14ac:dyDescent="0.2">
      <c r="A68" s="11">
        <v>40362</v>
      </c>
      <c r="B68" s="24">
        <v>50.75</v>
      </c>
      <c r="C68" s="24">
        <v>0.5</v>
      </c>
      <c r="D68" s="24">
        <v>0</v>
      </c>
      <c r="E68" s="24">
        <v>2</v>
      </c>
      <c r="F68" s="24">
        <v>0</v>
      </c>
      <c r="G68" s="24">
        <v>0</v>
      </c>
      <c r="H68" s="24">
        <v>0</v>
      </c>
      <c r="I68" s="24">
        <v>4.25</v>
      </c>
      <c r="J68" s="24">
        <v>0.75</v>
      </c>
      <c r="K68" s="24">
        <v>0</v>
      </c>
      <c r="L68" s="24">
        <v>1.5</v>
      </c>
      <c r="M68" s="24">
        <v>0</v>
      </c>
      <c r="N68" s="24">
        <v>0</v>
      </c>
      <c r="O68" s="24">
        <v>3.25</v>
      </c>
      <c r="P68" s="24">
        <v>0</v>
      </c>
      <c r="Q68" s="24">
        <v>0</v>
      </c>
      <c r="R68" s="24">
        <v>0</v>
      </c>
      <c r="S68" s="24">
        <v>0</v>
      </c>
      <c r="T68" s="62">
        <f t="shared" si="0"/>
        <v>63</v>
      </c>
      <c r="U68" s="26">
        <v>26</v>
      </c>
      <c r="V68" s="62">
        <f t="shared" si="1"/>
        <v>89</v>
      </c>
    </row>
    <row r="69" spans="1:22" x14ac:dyDescent="0.2">
      <c r="A69" s="11">
        <v>40363</v>
      </c>
      <c r="B69" s="24">
        <v>50.75</v>
      </c>
      <c r="C69" s="24">
        <v>0.5</v>
      </c>
      <c r="D69" s="24">
        <v>0</v>
      </c>
      <c r="E69" s="24">
        <v>2</v>
      </c>
      <c r="F69" s="24">
        <v>0</v>
      </c>
      <c r="G69" s="24">
        <v>0</v>
      </c>
      <c r="H69" s="24">
        <v>0</v>
      </c>
      <c r="I69" s="24">
        <v>4.25</v>
      </c>
      <c r="J69" s="24">
        <v>0.75</v>
      </c>
      <c r="K69" s="24">
        <v>0</v>
      </c>
      <c r="L69" s="24">
        <v>1.5</v>
      </c>
      <c r="M69" s="24">
        <v>0</v>
      </c>
      <c r="N69" s="24">
        <v>0</v>
      </c>
      <c r="O69" s="24">
        <v>3.25</v>
      </c>
      <c r="P69" s="24">
        <v>0</v>
      </c>
      <c r="Q69" s="24">
        <v>0</v>
      </c>
      <c r="R69" s="24">
        <v>0</v>
      </c>
      <c r="S69" s="24">
        <v>0</v>
      </c>
      <c r="T69" s="62">
        <f t="shared" si="0"/>
        <v>63</v>
      </c>
      <c r="U69" s="26">
        <v>26</v>
      </c>
      <c r="V69" s="62">
        <f t="shared" si="1"/>
        <v>89</v>
      </c>
    </row>
    <row r="70" spans="1:22" x14ac:dyDescent="0.2">
      <c r="A70" s="11">
        <v>40364</v>
      </c>
      <c r="B70" s="24">
        <v>50.75</v>
      </c>
      <c r="C70" s="24">
        <v>0.5</v>
      </c>
      <c r="D70" s="24">
        <v>0</v>
      </c>
      <c r="E70" s="24">
        <v>2</v>
      </c>
      <c r="F70" s="24">
        <v>0</v>
      </c>
      <c r="G70" s="24">
        <v>0</v>
      </c>
      <c r="H70" s="24">
        <v>0</v>
      </c>
      <c r="I70" s="24">
        <v>4.25</v>
      </c>
      <c r="J70" s="24">
        <v>0.75</v>
      </c>
      <c r="K70" s="24">
        <v>0</v>
      </c>
      <c r="L70" s="24">
        <v>1.5</v>
      </c>
      <c r="M70" s="24">
        <v>0</v>
      </c>
      <c r="N70" s="24">
        <v>0</v>
      </c>
      <c r="O70" s="24">
        <v>3.25</v>
      </c>
      <c r="P70" s="24">
        <v>0</v>
      </c>
      <c r="Q70" s="24">
        <v>0</v>
      </c>
      <c r="R70" s="24">
        <v>0</v>
      </c>
      <c r="S70" s="24">
        <v>0</v>
      </c>
      <c r="T70" s="62">
        <f t="shared" si="0"/>
        <v>63</v>
      </c>
      <c r="U70" s="26">
        <v>26</v>
      </c>
      <c r="V70" s="62">
        <f t="shared" si="1"/>
        <v>89</v>
      </c>
    </row>
    <row r="71" spans="1:22" x14ac:dyDescent="0.2">
      <c r="A71" s="11">
        <v>40365</v>
      </c>
      <c r="B71" s="24">
        <v>50.75</v>
      </c>
      <c r="C71" s="24">
        <v>0.5</v>
      </c>
      <c r="D71" s="24">
        <v>0</v>
      </c>
      <c r="E71" s="24">
        <v>2</v>
      </c>
      <c r="F71" s="24">
        <v>0</v>
      </c>
      <c r="G71" s="24">
        <v>0</v>
      </c>
      <c r="H71" s="24">
        <v>0</v>
      </c>
      <c r="I71" s="24">
        <v>4.25</v>
      </c>
      <c r="J71" s="24">
        <v>0.75</v>
      </c>
      <c r="K71" s="24">
        <v>0</v>
      </c>
      <c r="L71" s="24">
        <v>1.5</v>
      </c>
      <c r="M71" s="24">
        <v>0</v>
      </c>
      <c r="N71" s="24">
        <v>0</v>
      </c>
      <c r="O71" s="24">
        <v>3.25</v>
      </c>
      <c r="P71" s="24">
        <v>0</v>
      </c>
      <c r="Q71" s="24">
        <v>0</v>
      </c>
      <c r="R71" s="24">
        <v>0</v>
      </c>
      <c r="S71" s="24">
        <v>0</v>
      </c>
      <c r="T71" s="62">
        <f t="shared" si="0"/>
        <v>63</v>
      </c>
      <c r="U71" s="26">
        <v>26</v>
      </c>
      <c r="V71" s="62">
        <f t="shared" si="1"/>
        <v>89</v>
      </c>
    </row>
    <row r="72" spans="1:22" x14ac:dyDescent="0.2">
      <c r="A72" s="11">
        <v>40366</v>
      </c>
      <c r="B72" s="24">
        <v>29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6</v>
      </c>
      <c r="J72" s="24">
        <v>0</v>
      </c>
      <c r="K72" s="24">
        <v>0</v>
      </c>
      <c r="L72" s="24">
        <v>1</v>
      </c>
      <c r="M72" s="24">
        <v>2</v>
      </c>
      <c r="N72" s="24">
        <v>0</v>
      </c>
      <c r="O72" s="24">
        <v>1</v>
      </c>
      <c r="P72" s="24">
        <v>0</v>
      </c>
      <c r="Q72" s="24">
        <v>0</v>
      </c>
      <c r="R72" s="24">
        <v>0</v>
      </c>
      <c r="S72" s="24">
        <v>0</v>
      </c>
      <c r="T72" s="62">
        <f t="shared" si="0"/>
        <v>39</v>
      </c>
      <c r="U72" s="26">
        <v>9</v>
      </c>
      <c r="V72" s="62">
        <f t="shared" si="1"/>
        <v>48</v>
      </c>
    </row>
    <row r="73" spans="1:22" x14ac:dyDescent="0.2">
      <c r="A73" s="11">
        <v>40367</v>
      </c>
      <c r="B73" s="24">
        <v>27</v>
      </c>
      <c r="C73" s="24">
        <v>0</v>
      </c>
      <c r="D73" s="24">
        <v>0</v>
      </c>
      <c r="E73" s="24">
        <v>0</v>
      </c>
      <c r="F73" s="24">
        <v>0</v>
      </c>
      <c r="G73" s="24">
        <v>2</v>
      </c>
      <c r="H73" s="24">
        <v>0</v>
      </c>
      <c r="I73" s="24">
        <v>4</v>
      </c>
      <c r="J73" s="24">
        <v>0</v>
      </c>
      <c r="K73" s="24">
        <v>0</v>
      </c>
      <c r="L73" s="24">
        <v>2</v>
      </c>
      <c r="M73" s="24">
        <v>4</v>
      </c>
      <c r="N73" s="24">
        <v>0</v>
      </c>
      <c r="O73" s="24">
        <v>1</v>
      </c>
      <c r="P73" s="24">
        <v>0</v>
      </c>
      <c r="Q73" s="24">
        <v>0</v>
      </c>
      <c r="R73" s="24">
        <v>0</v>
      </c>
      <c r="S73" s="24">
        <v>0</v>
      </c>
      <c r="T73" s="62">
        <f t="shared" ref="T73:T136" si="2">SUM(B73:S73)</f>
        <v>40</v>
      </c>
      <c r="U73" s="26">
        <v>20</v>
      </c>
      <c r="V73" s="62">
        <f t="shared" si="1"/>
        <v>60</v>
      </c>
    </row>
    <row r="74" spans="1:22" x14ac:dyDescent="0.2">
      <c r="A74" s="11">
        <v>40368</v>
      </c>
      <c r="B74" s="24">
        <v>46</v>
      </c>
      <c r="C74" s="24">
        <v>0</v>
      </c>
      <c r="D74" s="24">
        <v>0</v>
      </c>
      <c r="E74" s="24">
        <v>0</v>
      </c>
      <c r="F74" s="24">
        <v>0</v>
      </c>
      <c r="G74" s="24">
        <v>6</v>
      </c>
      <c r="H74" s="24">
        <v>0</v>
      </c>
      <c r="I74" s="24">
        <v>8</v>
      </c>
      <c r="J74" s="24">
        <v>0</v>
      </c>
      <c r="K74" s="24">
        <v>0</v>
      </c>
      <c r="L74" s="24">
        <v>3</v>
      </c>
      <c r="M74" s="24">
        <v>4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62">
        <f t="shared" si="2"/>
        <v>67</v>
      </c>
      <c r="U74" s="26">
        <v>19</v>
      </c>
      <c r="V74" s="62">
        <f t="shared" ref="V74:V132" si="3">SUM(T74:U74)</f>
        <v>86</v>
      </c>
    </row>
    <row r="75" spans="1:22" x14ac:dyDescent="0.2">
      <c r="A75" s="11">
        <v>40369</v>
      </c>
      <c r="B75" s="24">
        <v>33</v>
      </c>
      <c r="C75" s="24">
        <v>0</v>
      </c>
      <c r="D75" s="24">
        <v>0</v>
      </c>
      <c r="E75" s="24">
        <v>0.33</v>
      </c>
      <c r="F75" s="24">
        <v>0</v>
      </c>
      <c r="G75" s="24">
        <v>0</v>
      </c>
      <c r="H75" s="1">
        <v>0</v>
      </c>
      <c r="I75" s="8">
        <v>1.33</v>
      </c>
      <c r="J75" s="55">
        <v>0.67</v>
      </c>
      <c r="K75" s="55">
        <v>0</v>
      </c>
      <c r="L75" s="55">
        <v>1.67</v>
      </c>
      <c r="M75" s="55">
        <v>0</v>
      </c>
      <c r="N75" s="1">
        <v>0</v>
      </c>
      <c r="O75" s="8">
        <v>3</v>
      </c>
      <c r="P75" s="55">
        <v>0</v>
      </c>
      <c r="Q75" s="55">
        <v>0</v>
      </c>
      <c r="R75" s="55">
        <v>0</v>
      </c>
      <c r="S75" s="55">
        <v>0</v>
      </c>
      <c r="T75" s="62">
        <f t="shared" si="2"/>
        <v>40</v>
      </c>
      <c r="U75" s="55">
        <v>27</v>
      </c>
      <c r="V75" s="62">
        <f t="shared" si="3"/>
        <v>67</v>
      </c>
    </row>
    <row r="76" spans="1:22" x14ac:dyDescent="0.2">
      <c r="A76" s="11">
        <v>40370</v>
      </c>
      <c r="B76" s="24">
        <v>33</v>
      </c>
      <c r="C76" s="24">
        <v>0</v>
      </c>
      <c r="D76" s="24">
        <v>0</v>
      </c>
      <c r="E76" s="24">
        <v>0.33</v>
      </c>
      <c r="F76" s="24">
        <v>0</v>
      </c>
      <c r="G76" s="24">
        <v>0</v>
      </c>
      <c r="H76" s="1">
        <v>0</v>
      </c>
      <c r="I76" s="8">
        <v>1.33</v>
      </c>
      <c r="J76" s="55">
        <v>0.67</v>
      </c>
      <c r="K76" s="55">
        <v>0</v>
      </c>
      <c r="L76" s="55">
        <v>1.67</v>
      </c>
      <c r="M76" s="55">
        <v>0</v>
      </c>
      <c r="N76" s="1">
        <v>0</v>
      </c>
      <c r="O76" s="8">
        <v>3</v>
      </c>
      <c r="P76" s="55">
        <v>0</v>
      </c>
      <c r="Q76" s="55">
        <v>0</v>
      </c>
      <c r="R76" s="55">
        <v>0</v>
      </c>
      <c r="S76" s="55">
        <v>0</v>
      </c>
      <c r="T76" s="62">
        <f t="shared" si="2"/>
        <v>40</v>
      </c>
      <c r="U76" s="55">
        <v>27</v>
      </c>
      <c r="V76" s="62">
        <f t="shared" si="3"/>
        <v>67</v>
      </c>
    </row>
    <row r="77" spans="1:22" x14ac:dyDescent="0.2">
      <c r="A77" s="11">
        <v>40371</v>
      </c>
      <c r="B77" s="24">
        <v>33</v>
      </c>
      <c r="C77" s="24">
        <v>0</v>
      </c>
      <c r="D77" s="24">
        <v>0</v>
      </c>
      <c r="E77" s="24">
        <v>0.33</v>
      </c>
      <c r="F77" s="24">
        <v>0</v>
      </c>
      <c r="G77" s="24">
        <v>0</v>
      </c>
      <c r="H77" s="1">
        <v>0</v>
      </c>
      <c r="I77" s="8">
        <v>1.33</v>
      </c>
      <c r="J77" s="55">
        <v>0.67</v>
      </c>
      <c r="K77" s="55">
        <v>0</v>
      </c>
      <c r="L77" s="55">
        <v>1.67</v>
      </c>
      <c r="M77" s="55">
        <v>0</v>
      </c>
      <c r="N77" s="1">
        <v>0</v>
      </c>
      <c r="O77" s="8">
        <v>3</v>
      </c>
      <c r="P77" s="55">
        <v>0</v>
      </c>
      <c r="Q77" s="55">
        <v>0</v>
      </c>
      <c r="R77" s="55">
        <v>0</v>
      </c>
      <c r="S77" s="55">
        <v>0</v>
      </c>
      <c r="T77" s="62">
        <f t="shared" si="2"/>
        <v>40</v>
      </c>
      <c r="U77" s="55">
        <v>27</v>
      </c>
      <c r="V77" s="62">
        <f>SUM(T77:U77)</f>
        <v>67</v>
      </c>
    </row>
    <row r="78" spans="1:22" x14ac:dyDescent="0.2">
      <c r="A78" s="11">
        <v>40372</v>
      </c>
      <c r="B78" s="24">
        <v>12</v>
      </c>
      <c r="C78" s="24">
        <v>0</v>
      </c>
      <c r="D78" s="24">
        <v>0</v>
      </c>
      <c r="E78" s="24">
        <v>0</v>
      </c>
      <c r="F78" s="24">
        <v>0</v>
      </c>
      <c r="G78" s="24">
        <v>2</v>
      </c>
      <c r="H78" s="24">
        <v>0</v>
      </c>
      <c r="I78" s="24">
        <v>8</v>
      </c>
      <c r="J78" s="24">
        <v>0</v>
      </c>
      <c r="K78" s="24">
        <v>0</v>
      </c>
      <c r="L78" s="24">
        <v>0</v>
      </c>
      <c r="M78" s="24">
        <v>2</v>
      </c>
      <c r="N78" s="24">
        <v>0</v>
      </c>
      <c r="O78" s="24">
        <v>1</v>
      </c>
      <c r="P78" s="24">
        <v>0</v>
      </c>
      <c r="Q78" s="24">
        <v>0</v>
      </c>
      <c r="R78" s="24">
        <v>1</v>
      </c>
      <c r="S78" s="24">
        <v>0</v>
      </c>
      <c r="T78" s="62">
        <f t="shared" si="2"/>
        <v>26</v>
      </c>
      <c r="U78" s="26">
        <v>15</v>
      </c>
      <c r="V78" s="62">
        <f>SUM(T78:U78)</f>
        <v>41</v>
      </c>
    </row>
    <row r="79" spans="1:22" x14ac:dyDescent="0.2">
      <c r="A79" s="11">
        <v>40373</v>
      </c>
      <c r="B79" s="24">
        <v>9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11</v>
      </c>
      <c r="J79" s="24">
        <v>0</v>
      </c>
      <c r="K79" s="24">
        <v>0</v>
      </c>
      <c r="L79" s="24">
        <v>1</v>
      </c>
      <c r="M79" s="24">
        <v>1</v>
      </c>
      <c r="N79" s="24">
        <v>0</v>
      </c>
      <c r="O79" s="24">
        <v>2</v>
      </c>
      <c r="P79" s="24">
        <v>0</v>
      </c>
      <c r="Q79" s="24">
        <v>0</v>
      </c>
      <c r="R79" s="24">
        <v>0</v>
      </c>
      <c r="S79" s="24">
        <v>0</v>
      </c>
      <c r="T79" s="62">
        <f t="shared" si="2"/>
        <v>24</v>
      </c>
      <c r="U79" s="26">
        <v>9</v>
      </c>
      <c r="V79" s="62">
        <f t="shared" si="3"/>
        <v>33</v>
      </c>
    </row>
    <row r="80" spans="1:22" x14ac:dyDescent="0.2">
      <c r="A80" s="11">
        <v>40374</v>
      </c>
      <c r="B80" s="24">
        <v>14</v>
      </c>
      <c r="C80" s="24">
        <v>0</v>
      </c>
      <c r="D80" s="24">
        <v>0</v>
      </c>
      <c r="E80" s="24">
        <v>0</v>
      </c>
      <c r="F80" s="24">
        <v>0</v>
      </c>
      <c r="G80" s="24">
        <v>1</v>
      </c>
      <c r="H80" s="24">
        <v>0</v>
      </c>
      <c r="I80" s="24">
        <v>2</v>
      </c>
      <c r="J80" s="24">
        <v>0</v>
      </c>
      <c r="K80" s="24">
        <v>0</v>
      </c>
      <c r="L80" s="24">
        <v>2</v>
      </c>
      <c r="M80" s="24">
        <v>1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62">
        <f t="shared" si="2"/>
        <v>20</v>
      </c>
      <c r="U80" s="26">
        <v>3</v>
      </c>
      <c r="V80" s="62">
        <f t="shared" si="3"/>
        <v>23</v>
      </c>
    </row>
    <row r="81" spans="1:22" x14ac:dyDescent="0.2">
      <c r="A81" s="11">
        <v>40375</v>
      </c>
      <c r="B81" s="24">
        <v>20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H81" s="1">
        <v>0</v>
      </c>
      <c r="I81" s="55">
        <v>7</v>
      </c>
      <c r="J81" s="55">
        <v>0</v>
      </c>
      <c r="K81" s="55">
        <v>0</v>
      </c>
      <c r="L81" s="55">
        <v>1</v>
      </c>
      <c r="M81" s="55">
        <v>0</v>
      </c>
      <c r="N81" s="1">
        <v>0</v>
      </c>
      <c r="O81" s="55">
        <v>0</v>
      </c>
      <c r="P81" s="55">
        <v>0</v>
      </c>
      <c r="Q81" s="1">
        <v>0</v>
      </c>
      <c r="R81" s="55">
        <v>0</v>
      </c>
      <c r="S81" s="1">
        <v>0</v>
      </c>
      <c r="T81" s="62">
        <f t="shared" si="2"/>
        <v>28</v>
      </c>
      <c r="U81" s="55">
        <v>10</v>
      </c>
      <c r="V81" s="62">
        <f t="shared" si="3"/>
        <v>38</v>
      </c>
    </row>
    <row r="82" spans="1:22" x14ac:dyDescent="0.2">
      <c r="A82" s="11">
        <v>40376</v>
      </c>
      <c r="B82" s="24">
        <v>14.3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3</v>
      </c>
      <c r="J82" s="24">
        <v>0.33</v>
      </c>
      <c r="K82" s="24">
        <v>0</v>
      </c>
      <c r="L82" s="24">
        <v>0.33</v>
      </c>
      <c r="M82" s="24">
        <v>2</v>
      </c>
      <c r="N82" s="24">
        <v>0</v>
      </c>
      <c r="O82" s="24">
        <v>0.33</v>
      </c>
      <c r="P82" s="24">
        <v>0</v>
      </c>
      <c r="Q82" s="24">
        <v>0</v>
      </c>
      <c r="R82" s="24">
        <v>0</v>
      </c>
      <c r="S82" s="24">
        <v>0</v>
      </c>
      <c r="T82" s="62">
        <f t="shared" si="2"/>
        <v>20.289999999999996</v>
      </c>
      <c r="U82" s="26">
        <v>14.6</v>
      </c>
      <c r="V82" s="62">
        <f t="shared" si="3"/>
        <v>34.889999999999993</v>
      </c>
    </row>
    <row r="83" spans="1:22" x14ac:dyDescent="0.2">
      <c r="A83" s="11">
        <v>40377</v>
      </c>
      <c r="B83" s="24">
        <v>14.3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H83" s="24">
        <v>0</v>
      </c>
      <c r="I83" s="24">
        <v>3</v>
      </c>
      <c r="J83" s="24">
        <v>0.33</v>
      </c>
      <c r="K83" s="24">
        <v>0</v>
      </c>
      <c r="L83" s="24">
        <v>0.33</v>
      </c>
      <c r="M83" s="24">
        <v>2</v>
      </c>
      <c r="N83" s="24">
        <v>0</v>
      </c>
      <c r="O83" s="24">
        <v>0.33</v>
      </c>
      <c r="P83" s="24">
        <v>0</v>
      </c>
      <c r="Q83" s="24">
        <v>0</v>
      </c>
      <c r="R83" s="24">
        <v>0</v>
      </c>
      <c r="S83" s="24">
        <v>0</v>
      </c>
      <c r="T83" s="62">
        <f t="shared" si="2"/>
        <v>20.289999999999996</v>
      </c>
      <c r="U83" s="26">
        <v>14.6</v>
      </c>
      <c r="V83" s="62">
        <f t="shared" si="3"/>
        <v>34.889999999999993</v>
      </c>
    </row>
    <row r="84" spans="1:22" x14ac:dyDescent="0.2">
      <c r="A84" s="11">
        <v>40378</v>
      </c>
      <c r="B84" s="24">
        <v>14.3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3</v>
      </c>
      <c r="J84" s="24">
        <v>0.33</v>
      </c>
      <c r="K84" s="24">
        <v>0</v>
      </c>
      <c r="L84" s="24">
        <v>0.33</v>
      </c>
      <c r="M84" s="24">
        <v>2</v>
      </c>
      <c r="N84" s="24">
        <v>0</v>
      </c>
      <c r="O84" s="24">
        <v>0.33</v>
      </c>
      <c r="P84" s="24">
        <v>0</v>
      </c>
      <c r="Q84" s="24">
        <v>0</v>
      </c>
      <c r="R84" s="24">
        <v>0</v>
      </c>
      <c r="S84" s="24">
        <v>0</v>
      </c>
      <c r="T84" s="62">
        <f t="shared" si="2"/>
        <v>20.289999999999996</v>
      </c>
      <c r="U84" s="26">
        <v>14.6</v>
      </c>
      <c r="V84" s="62">
        <f>SUM(T84:U84)</f>
        <v>34.889999999999993</v>
      </c>
    </row>
    <row r="85" spans="1:22" x14ac:dyDescent="0.2">
      <c r="A85" s="11">
        <v>40379</v>
      </c>
      <c r="B85" s="24">
        <v>13</v>
      </c>
      <c r="C85" s="24">
        <v>0</v>
      </c>
      <c r="D85" s="24">
        <v>0</v>
      </c>
      <c r="E85" s="24">
        <v>0</v>
      </c>
      <c r="F85" s="24">
        <v>0</v>
      </c>
      <c r="G85" s="24">
        <v>1</v>
      </c>
      <c r="H85" s="24">
        <v>0</v>
      </c>
      <c r="I85" s="24">
        <v>1</v>
      </c>
      <c r="J85" s="24">
        <v>0</v>
      </c>
      <c r="K85" s="24">
        <v>0</v>
      </c>
      <c r="L85" s="24">
        <v>0</v>
      </c>
      <c r="M85" s="24">
        <v>1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62">
        <f t="shared" si="2"/>
        <v>16</v>
      </c>
      <c r="U85" s="26">
        <v>5</v>
      </c>
      <c r="V85" s="62">
        <f>SUM(T85:U85)</f>
        <v>21</v>
      </c>
    </row>
    <row r="86" spans="1:22" x14ac:dyDescent="0.2">
      <c r="A86" s="11">
        <v>40380</v>
      </c>
      <c r="B86" s="24">
        <v>12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7</v>
      </c>
      <c r="J86" s="24">
        <v>0</v>
      </c>
      <c r="K86" s="24">
        <v>0</v>
      </c>
      <c r="L86" s="24">
        <v>1</v>
      </c>
      <c r="M86" s="24">
        <v>0</v>
      </c>
      <c r="N86" s="24">
        <v>0</v>
      </c>
      <c r="O86" s="24">
        <v>1</v>
      </c>
      <c r="P86" s="24">
        <v>0</v>
      </c>
      <c r="Q86" s="24">
        <v>0</v>
      </c>
      <c r="R86" s="24">
        <v>0</v>
      </c>
      <c r="S86" s="24">
        <v>0</v>
      </c>
      <c r="T86" s="62">
        <f t="shared" si="2"/>
        <v>21</v>
      </c>
      <c r="U86" s="26">
        <v>17</v>
      </c>
      <c r="V86" s="62">
        <f t="shared" si="3"/>
        <v>38</v>
      </c>
    </row>
    <row r="87" spans="1:22" x14ac:dyDescent="0.2">
      <c r="A87" s="11">
        <v>40381</v>
      </c>
      <c r="B87" s="24">
        <v>7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H87" s="24">
        <v>0</v>
      </c>
      <c r="I87" s="24">
        <v>5</v>
      </c>
      <c r="J87" s="24">
        <v>0</v>
      </c>
      <c r="K87" s="24">
        <v>0</v>
      </c>
      <c r="L87" s="24">
        <v>0</v>
      </c>
      <c r="M87" s="24">
        <v>4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62">
        <f t="shared" si="2"/>
        <v>16</v>
      </c>
      <c r="U87" s="26">
        <v>9</v>
      </c>
      <c r="V87" s="62">
        <f t="shared" si="3"/>
        <v>25</v>
      </c>
    </row>
    <row r="88" spans="1:22" x14ac:dyDescent="0.2">
      <c r="A88" s="11">
        <v>40382</v>
      </c>
      <c r="B88" s="24">
        <v>9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H88" s="24">
        <v>0</v>
      </c>
      <c r="I88" s="24">
        <v>1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4</v>
      </c>
      <c r="P88" s="24">
        <v>0</v>
      </c>
      <c r="Q88" s="24">
        <v>0</v>
      </c>
      <c r="R88" s="24">
        <v>0</v>
      </c>
      <c r="S88" s="24">
        <v>0</v>
      </c>
      <c r="T88" s="62">
        <f t="shared" si="2"/>
        <v>14</v>
      </c>
      <c r="U88" s="26">
        <v>10</v>
      </c>
      <c r="V88" s="62">
        <f t="shared" si="3"/>
        <v>24</v>
      </c>
    </row>
    <row r="89" spans="1:22" x14ac:dyDescent="0.2">
      <c r="A89" s="11">
        <v>40383</v>
      </c>
      <c r="B89" s="24">
        <v>36</v>
      </c>
      <c r="C89" s="24">
        <v>0.33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7</v>
      </c>
      <c r="J89" s="24">
        <v>0</v>
      </c>
      <c r="K89" s="24">
        <v>0</v>
      </c>
      <c r="L89" s="24">
        <v>0</v>
      </c>
      <c r="M89" s="24">
        <v>3</v>
      </c>
      <c r="N89" s="24">
        <v>0</v>
      </c>
      <c r="O89" s="24">
        <v>0.33</v>
      </c>
      <c r="P89" s="24">
        <v>0</v>
      </c>
      <c r="Q89" s="24">
        <v>0</v>
      </c>
      <c r="R89" s="24">
        <v>0</v>
      </c>
      <c r="S89" s="24">
        <v>0</v>
      </c>
      <c r="T89" s="62">
        <f t="shared" si="2"/>
        <v>46.66</v>
      </c>
      <c r="U89" s="26">
        <v>24</v>
      </c>
      <c r="V89" s="62">
        <f t="shared" si="3"/>
        <v>70.66</v>
      </c>
    </row>
    <row r="90" spans="1:22" x14ac:dyDescent="0.2">
      <c r="A90" s="11">
        <v>40384</v>
      </c>
      <c r="B90" s="24">
        <v>36</v>
      </c>
      <c r="C90" s="24">
        <v>0.33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7</v>
      </c>
      <c r="J90" s="24">
        <v>0</v>
      </c>
      <c r="K90" s="24">
        <v>0</v>
      </c>
      <c r="L90" s="24">
        <v>0</v>
      </c>
      <c r="M90" s="24">
        <v>3</v>
      </c>
      <c r="N90" s="24">
        <v>0</v>
      </c>
      <c r="O90" s="24">
        <v>0.33</v>
      </c>
      <c r="P90" s="24">
        <v>0</v>
      </c>
      <c r="Q90" s="24">
        <v>0</v>
      </c>
      <c r="R90" s="24">
        <v>0</v>
      </c>
      <c r="S90" s="24">
        <v>0</v>
      </c>
      <c r="T90" s="62">
        <f t="shared" si="2"/>
        <v>46.66</v>
      </c>
      <c r="U90" s="26">
        <v>24</v>
      </c>
      <c r="V90" s="62">
        <f t="shared" si="3"/>
        <v>70.66</v>
      </c>
    </row>
    <row r="91" spans="1:22" x14ac:dyDescent="0.2">
      <c r="A91" s="11">
        <v>40385</v>
      </c>
      <c r="B91" s="24">
        <v>36</v>
      </c>
      <c r="C91" s="24">
        <v>0.33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7</v>
      </c>
      <c r="J91" s="24">
        <v>0</v>
      </c>
      <c r="K91" s="24">
        <v>0</v>
      </c>
      <c r="L91" s="24">
        <v>0</v>
      </c>
      <c r="M91" s="24">
        <v>3</v>
      </c>
      <c r="N91" s="24">
        <v>0</v>
      </c>
      <c r="O91" s="24">
        <v>0.33</v>
      </c>
      <c r="P91" s="24">
        <v>0</v>
      </c>
      <c r="Q91" s="24">
        <v>0</v>
      </c>
      <c r="R91" s="24">
        <v>0</v>
      </c>
      <c r="S91" s="24">
        <v>0</v>
      </c>
      <c r="T91" s="62">
        <f t="shared" si="2"/>
        <v>46.66</v>
      </c>
      <c r="U91" s="26">
        <v>24</v>
      </c>
      <c r="V91" s="62">
        <f>SUM(T91:U91)</f>
        <v>70.66</v>
      </c>
    </row>
    <row r="92" spans="1:22" x14ac:dyDescent="0.2">
      <c r="A92" s="11">
        <v>40386</v>
      </c>
      <c r="B92" s="24">
        <v>81</v>
      </c>
      <c r="C92" s="24">
        <v>2</v>
      </c>
      <c r="D92" s="24">
        <v>0</v>
      </c>
      <c r="E92" s="24">
        <v>0</v>
      </c>
      <c r="F92" s="24">
        <v>0</v>
      </c>
      <c r="G92" s="24">
        <v>0</v>
      </c>
      <c r="H92" s="24">
        <v>0</v>
      </c>
      <c r="I92" s="24">
        <v>11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62">
        <f t="shared" si="2"/>
        <v>94</v>
      </c>
      <c r="U92" s="26">
        <v>47</v>
      </c>
      <c r="V92" s="62">
        <f>SUM(T92:U92)</f>
        <v>141</v>
      </c>
    </row>
    <row r="93" spans="1:22" x14ac:dyDescent="0.2">
      <c r="A93" s="11">
        <v>40387</v>
      </c>
      <c r="B93" s="24">
        <v>35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4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1</v>
      </c>
      <c r="P93" s="24">
        <v>0</v>
      </c>
      <c r="Q93" s="24">
        <v>0</v>
      </c>
      <c r="R93" s="24">
        <v>0</v>
      </c>
      <c r="S93" s="1">
        <v>0</v>
      </c>
      <c r="T93" s="62">
        <f t="shared" si="2"/>
        <v>40</v>
      </c>
      <c r="U93" s="55">
        <v>23</v>
      </c>
      <c r="V93" s="62">
        <f t="shared" si="3"/>
        <v>63</v>
      </c>
    </row>
    <row r="94" spans="1:22" x14ac:dyDescent="0.2">
      <c r="A94" s="11">
        <v>40388</v>
      </c>
      <c r="B94" s="24">
        <v>106</v>
      </c>
      <c r="C94" s="24">
        <v>6</v>
      </c>
      <c r="D94" s="24">
        <v>0</v>
      </c>
      <c r="E94" s="24">
        <v>0</v>
      </c>
      <c r="F94" s="24">
        <v>0</v>
      </c>
      <c r="G94" s="24">
        <v>0</v>
      </c>
      <c r="H94" s="24">
        <v>0</v>
      </c>
      <c r="I94" s="24">
        <v>17</v>
      </c>
      <c r="J94" s="24">
        <v>0</v>
      </c>
      <c r="K94" s="24">
        <v>0</v>
      </c>
      <c r="L94" s="24">
        <v>3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62">
        <f t="shared" si="2"/>
        <v>132</v>
      </c>
      <c r="U94" s="26">
        <v>40</v>
      </c>
      <c r="V94" s="62">
        <f t="shared" si="3"/>
        <v>172</v>
      </c>
    </row>
    <row r="95" spans="1:22" x14ac:dyDescent="0.2">
      <c r="A95" s="11">
        <v>40389</v>
      </c>
      <c r="B95" s="24">
        <v>34</v>
      </c>
      <c r="C95" s="24">
        <v>3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16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62">
        <f t="shared" si="2"/>
        <v>53</v>
      </c>
      <c r="U95" s="26">
        <v>21</v>
      </c>
      <c r="V95" s="62">
        <f t="shared" si="3"/>
        <v>74</v>
      </c>
    </row>
    <row r="96" spans="1:22" x14ac:dyDescent="0.2">
      <c r="A96" s="11">
        <v>40390</v>
      </c>
      <c r="B96" s="24">
        <v>23.6</v>
      </c>
      <c r="C96" s="24">
        <v>2</v>
      </c>
      <c r="D96" s="24">
        <v>0</v>
      </c>
      <c r="E96" s="24">
        <v>0</v>
      </c>
      <c r="F96" s="24">
        <v>0</v>
      </c>
      <c r="G96" s="24">
        <v>0</v>
      </c>
      <c r="H96" s="24">
        <v>0</v>
      </c>
      <c r="I96" s="24">
        <v>12.6</v>
      </c>
      <c r="J96" s="24">
        <v>0</v>
      </c>
      <c r="K96" s="24">
        <v>0</v>
      </c>
      <c r="L96" s="24">
        <v>0</v>
      </c>
      <c r="M96" s="24">
        <v>1.33</v>
      </c>
      <c r="N96" s="24">
        <v>0</v>
      </c>
      <c r="O96" s="24">
        <v>0.33</v>
      </c>
      <c r="P96" s="24">
        <v>0</v>
      </c>
      <c r="Q96" s="24">
        <v>0</v>
      </c>
      <c r="R96" s="24">
        <v>0</v>
      </c>
      <c r="S96" s="24">
        <v>0</v>
      </c>
      <c r="T96" s="62">
        <f t="shared" si="2"/>
        <v>39.86</v>
      </c>
      <c r="U96" s="26">
        <v>6</v>
      </c>
      <c r="V96" s="62">
        <f t="shared" si="3"/>
        <v>45.86</v>
      </c>
    </row>
    <row r="97" spans="1:22" x14ac:dyDescent="0.2">
      <c r="A97" s="11">
        <v>40391</v>
      </c>
      <c r="B97" s="24">
        <v>23.6</v>
      </c>
      <c r="C97" s="24">
        <v>2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12.6</v>
      </c>
      <c r="J97" s="24">
        <v>0</v>
      </c>
      <c r="K97" s="24">
        <v>0</v>
      </c>
      <c r="L97" s="24">
        <v>0</v>
      </c>
      <c r="M97" s="24">
        <v>1.33</v>
      </c>
      <c r="N97" s="24">
        <v>0</v>
      </c>
      <c r="O97" s="24">
        <v>0.33</v>
      </c>
      <c r="P97" s="24">
        <v>0</v>
      </c>
      <c r="Q97" s="24">
        <v>0</v>
      </c>
      <c r="R97" s="24">
        <v>0</v>
      </c>
      <c r="S97" s="24">
        <v>0</v>
      </c>
      <c r="T97" s="62">
        <f t="shared" si="2"/>
        <v>39.86</v>
      </c>
      <c r="U97" s="26">
        <v>6</v>
      </c>
      <c r="V97" s="62">
        <f t="shared" si="3"/>
        <v>45.86</v>
      </c>
    </row>
    <row r="98" spans="1:22" x14ac:dyDescent="0.2">
      <c r="A98" s="11">
        <v>40392</v>
      </c>
      <c r="B98" s="24">
        <v>23.6</v>
      </c>
      <c r="C98" s="24">
        <v>2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12.6</v>
      </c>
      <c r="J98" s="24">
        <v>0</v>
      </c>
      <c r="K98" s="24">
        <v>0</v>
      </c>
      <c r="L98" s="24">
        <v>0</v>
      </c>
      <c r="M98" s="24">
        <v>1.33</v>
      </c>
      <c r="N98" s="24">
        <v>0</v>
      </c>
      <c r="O98" s="24">
        <v>0.33</v>
      </c>
      <c r="P98" s="24">
        <v>0</v>
      </c>
      <c r="Q98" s="24">
        <v>0</v>
      </c>
      <c r="R98" s="24">
        <v>0</v>
      </c>
      <c r="S98" s="24">
        <v>0</v>
      </c>
      <c r="T98" s="62">
        <f t="shared" si="2"/>
        <v>39.86</v>
      </c>
      <c r="U98" s="26">
        <v>6</v>
      </c>
      <c r="V98" s="62">
        <f t="shared" si="3"/>
        <v>45.86</v>
      </c>
    </row>
    <row r="99" spans="1:22" x14ac:dyDescent="0.2">
      <c r="A99" s="11">
        <v>40393</v>
      </c>
      <c r="B99" s="24">
        <v>29</v>
      </c>
      <c r="C99" s="24">
        <v>1</v>
      </c>
      <c r="D99" s="24">
        <v>0</v>
      </c>
      <c r="E99" s="24">
        <v>0</v>
      </c>
      <c r="F99" s="24">
        <v>0</v>
      </c>
      <c r="G99" s="24">
        <v>0</v>
      </c>
      <c r="H99" s="1">
        <v>0</v>
      </c>
      <c r="I99" s="55">
        <v>32</v>
      </c>
      <c r="J99" s="55">
        <v>0</v>
      </c>
      <c r="K99" s="55">
        <v>0</v>
      </c>
      <c r="L99" s="55">
        <v>0</v>
      </c>
      <c r="M99" s="55">
        <v>0</v>
      </c>
      <c r="N99" s="1">
        <v>0</v>
      </c>
      <c r="O99" s="55">
        <v>0</v>
      </c>
      <c r="P99" s="55">
        <v>0</v>
      </c>
      <c r="Q99" s="1">
        <v>0</v>
      </c>
      <c r="R99" s="55">
        <v>0</v>
      </c>
      <c r="S99" s="1">
        <v>0</v>
      </c>
      <c r="T99" s="62">
        <f t="shared" si="2"/>
        <v>62</v>
      </c>
      <c r="U99" s="55">
        <v>13</v>
      </c>
      <c r="V99" s="62">
        <f t="shared" si="3"/>
        <v>75</v>
      </c>
    </row>
    <row r="100" spans="1:22" x14ac:dyDescent="0.2">
      <c r="A100" s="11">
        <v>40394</v>
      </c>
      <c r="B100" s="24">
        <v>86</v>
      </c>
      <c r="C100" s="24">
        <v>2</v>
      </c>
      <c r="D100" s="24">
        <v>0</v>
      </c>
      <c r="E100" s="24">
        <v>0</v>
      </c>
      <c r="F100" s="24">
        <v>0</v>
      </c>
      <c r="G100" s="24">
        <v>0</v>
      </c>
      <c r="H100" s="1">
        <v>0</v>
      </c>
      <c r="I100" s="55">
        <v>10</v>
      </c>
      <c r="J100" s="55">
        <v>0</v>
      </c>
      <c r="K100" s="55">
        <v>0</v>
      </c>
      <c r="L100" s="55">
        <v>0</v>
      </c>
      <c r="M100" s="55">
        <v>0</v>
      </c>
      <c r="N100" s="1">
        <v>0</v>
      </c>
      <c r="O100" s="55">
        <v>0</v>
      </c>
      <c r="P100" s="55">
        <v>0</v>
      </c>
      <c r="Q100" s="1">
        <v>0</v>
      </c>
      <c r="R100" s="55">
        <v>0</v>
      </c>
      <c r="S100" s="1">
        <v>0</v>
      </c>
      <c r="T100" s="62">
        <f t="shared" si="2"/>
        <v>98</v>
      </c>
      <c r="U100" s="55">
        <v>50</v>
      </c>
      <c r="V100" s="62">
        <f t="shared" si="3"/>
        <v>148</v>
      </c>
    </row>
    <row r="101" spans="1:22" x14ac:dyDescent="0.2">
      <c r="A101" s="11">
        <v>40395</v>
      </c>
      <c r="B101" s="24">
        <v>79</v>
      </c>
      <c r="C101" s="24">
        <v>3</v>
      </c>
      <c r="D101" s="24">
        <v>0</v>
      </c>
      <c r="E101" s="24">
        <v>0</v>
      </c>
      <c r="F101" s="24">
        <v>0</v>
      </c>
      <c r="G101" s="24">
        <v>0</v>
      </c>
      <c r="H101" s="1">
        <v>0</v>
      </c>
      <c r="I101" s="55">
        <v>14</v>
      </c>
      <c r="J101" s="55">
        <v>0</v>
      </c>
      <c r="K101" s="55">
        <v>0</v>
      </c>
      <c r="L101" s="55">
        <v>0</v>
      </c>
      <c r="M101" s="55">
        <v>0</v>
      </c>
      <c r="N101" s="1">
        <v>0</v>
      </c>
      <c r="O101" s="55">
        <v>0</v>
      </c>
      <c r="P101" s="55">
        <v>0</v>
      </c>
      <c r="Q101" s="1">
        <v>0</v>
      </c>
      <c r="R101" s="55">
        <v>0</v>
      </c>
      <c r="S101" s="1">
        <v>0</v>
      </c>
      <c r="T101" s="62">
        <f t="shared" si="2"/>
        <v>96</v>
      </c>
      <c r="U101" s="55">
        <v>60</v>
      </c>
      <c r="V101" s="62">
        <f t="shared" si="3"/>
        <v>156</v>
      </c>
    </row>
    <row r="102" spans="1:22" x14ac:dyDescent="0.2">
      <c r="A102" s="11">
        <v>40396</v>
      </c>
      <c r="B102" s="24">
        <v>106</v>
      </c>
      <c r="C102" s="24">
        <v>1</v>
      </c>
      <c r="D102" s="24">
        <v>0</v>
      </c>
      <c r="E102" s="24">
        <v>0</v>
      </c>
      <c r="F102" s="24">
        <v>0</v>
      </c>
      <c r="G102" s="24">
        <v>0</v>
      </c>
      <c r="H102" s="24">
        <v>0</v>
      </c>
      <c r="I102" s="24">
        <v>38</v>
      </c>
      <c r="J102" s="24">
        <v>0</v>
      </c>
      <c r="K102" s="24">
        <v>0</v>
      </c>
      <c r="L102" s="24">
        <v>0</v>
      </c>
      <c r="M102" s="24">
        <v>2</v>
      </c>
      <c r="N102" s="24">
        <v>0</v>
      </c>
      <c r="O102" s="24">
        <v>1</v>
      </c>
      <c r="P102" s="24">
        <v>0</v>
      </c>
      <c r="Q102" s="24">
        <v>0</v>
      </c>
      <c r="R102" s="24">
        <v>0</v>
      </c>
      <c r="S102" s="24">
        <v>0</v>
      </c>
      <c r="T102" s="62">
        <f t="shared" si="2"/>
        <v>148</v>
      </c>
      <c r="U102" s="26">
        <v>123</v>
      </c>
      <c r="V102" s="62">
        <f t="shared" si="3"/>
        <v>271</v>
      </c>
    </row>
    <row r="103" spans="1:22" x14ac:dyDescent="0.2">
      <c r="A103" s="11">
        <v>40397</v>
      </c>
      <c r="B103" s="24">
        <v>111.6</v>
      </c>
      <c r="C103" s="24">
        <v>1.66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42.6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62">
        <f t="shared" si="2"/>
        <v>155.85999999999999</v>
      </c>
      <c r="U103" s="26">
        <v>89.6</v>
      </c>
      <c r="V103" s="62">
        <f t="shared" si="3"/>
        <v>245.45999999999998</v>
      </c>
    </row>
    <row r="104" spans="1:22" x14ac:dyDescent="0.2">
      <c r="A104" s="11">
        <v>40398</v>
      </c>
      <c r="B104" s="24">
        <v>111.6</v>
      </c>
      <c r="C104" s="24">
        <v>1.66</v>
      </c>
      <c r="D104" s="24">
        <v>0</v>
      </c>
      <c r="E104" s="24">
        <v>0</v>
      </c>
      <c r="F104" s="24">
        <v>0</v>
      </c>
      <c r="G104" s="24">
        <v>0</v>
      </c>
      <c r="H104" s="24">
        <v>0</v>
      </c>
      <c r="I104" s="24">
        <v>42.6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62">
        <f t="shared" si="2"/>
        <v>155.85999999999999</v>
      </c>
      <c r="U104" s="26">
        <v>89.6</v>
      </c>
      <c r="V104" s="62">
        <f t="shared" si="3"/>
        <v>245.45999999999998</v>
      </c>
    </row>
    <row r="105" spans="1:22" x14ac:dyDescent="0.2">
      <c r="A105" s="11">
        <v>40399</v>
      </c>
      <c r="B105" s="24">
        <v>111.6</v>
      </c>
      <c r="C105" s="24">
        <v>1.66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42.6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62">
        <f t="shared" si="2"/>
        <v>155.85999999999999</v>
      </c>
      <c r="U105" s="26">
        <v>89.6</v>
      </c>
      <c r="V105" s="62">
        <f t="shared" si="3"/>
        <v>245.45999999999998</v>
      </c>
    </row>
    <row r="106" spans="1:22" x14ac:dyDescent="0.2">
      <c r="A106" s="11">
        <v>40400</v>
      </c>
      <c r="B106" s="24">
        <v>43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H106" s="24">
        <v>0</v>
      </c>
      <c r="I106" s="24">
        <v>15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1</v>
      </c>
      <c r="P106" s="24">
        <v>0</v>
      </c>
      <c r="Q106" s="24">
        <v>0</v>
      </c>
      <c r="R106" s="24">
        <v>0</v>
      </c>
      <c r="S106" s="24">
        <v>0</v>
      </c>
      <c r="T106" s="62">
        <f t="shared" si="2"/>
        <v>59</v>
      </c>
      <c r="U106" s="26">
        <v>46</v>
      </c>
      <c r="V106" s="62">
        <f t="shared" si="3"/>
        <v>105</v>
      </c>
    </row>
    <row r="107" spans="1:22" x14ac:dyDescent="0.2">
      <c r="A107" s="11">
        <v>40401</v>
      </c>
      <c r="B107" s="24">
        <v>41</v>
      </c>
      <c r="C107" s="24">
        <v>1</v>
      </c>
      <c r="D107" s="24">
        <v>0</v>
      </c>
      <c r="E107" s="24">
        <v>1</v>
      </c>
      <c r="F107" s="24">
        <v>0</v>
      </c>
      <c r="G107" s="24">
        <v>0</v>
      </c>
      <c r="H107" s="24">
        <v>0</v>
      </c>
      <c r="I107" s="24">
        <v>11</v>
      </c>
      <c r="J107" s="24">
        <v>0</v>
      </c>
      <c r="K107" s="24">
        <v>0</v>
      </c>
      <c r="L107" s="24">
        <v>3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62">
        <f t="shared" si="2"/>
        <v>57</v>
      </c>
      <c r="U107" s="26">
        <v>28</v>
      </c>
      <c r="V107" s="62">
        <f t="shared" si="3"/>
        <v>85</v>
      </c>
    </row>
    <row r="108" spans="1:22" x14ac:dyDescent="0.2">
      <c r="A108" s="11">
        <v>40402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</row>
    <row r="109" spans="1:22" x14ac:dyDescent="0.2">
      <c r="A109" s="11">
        <v>40403</v>
      </c>
      <c r="B109">
        <v>18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 s="62">
        <f t="shared" si="2"/>
        <v>31</v>
      </c>
      <c r="U109" s="4">
        <v>8</v>
      </c>
      <c r="V109" s="62">
        <f t="shared" si="3"/>
        <v>39</v>
      </c>
    </row>
    <row r="110" spans="1:22" x14ac:dyDescent="0.2">
      <c r="A110" s="11">
        <v>40404</v>
      </c>
      <c r="B110">
        <v>9.75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11.25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2.5</v>
      </c>
      <c r="P110">
        <v>0</v>
      </c>
      <c r="Q110">
        <v>0</v>
      </c>
      <c r="R110">
        <v>0</v>
      </c>
      <c r="S110">
        <v>0</v>
      </c>
      <c r="T110" s="62">
        <f t="shared" si="2"/>
        <v>23.5</v>
      </c>
      <c r="U110" s="4">
        <v>3</v>
      </c>
      <c r="V110" s="62">
        <f t="shared" si="3"/>
        <v>26.5</v>
      </c>
    </row>
    <row r="111" spans="1:22" x14ac:dyDescent="0.2">
      <c r="A111" s="11">
        <v>40405</v>
      </c>
      <c r="B111">
        <v>9.75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11.25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2.5</v>
      </c>
      <c r="P111">
        <v>0</v>
      </c>
      <c r="Q111">
        <v>0</v>
      </c>
      <c r="R111">
        <v>0</v>
      </c>
      <c r="S111">
        <v>0</v>
      </c>
      <c r="T111" s="62">
        <f t="shared" si="2"/>
        <v>23.5</v>
      </c>
      <c r="U111" s="4">
        <v>3</v>
      </c>
      <c r="V111" s="62">
        <f t="shared" si="3"/>
        <v>26.5</v>
      </c>
    </row>
    <row r="112" spans="1:22" x14ac:dyDescent="0.2">
      <c r="A112" s="11">
        <v>40406</v>
      </c>
      <c r="B112">
        <v>9.75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11.25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2.5</v>
      </c>
      <c r="P112">
        <v>0</v>
      </c>
      <c r="Q112">
        <v>0</v>
      </c>
      <c r="R112">
        <v>0</v>
      </c>
      <c r="S112">
        <v>0</v>
      </c>
      <c r="T112" s="62">
        <f t="shared" si="2"/>
        <v>23.5</v>
      </c>
      <c r="U112" s="4">
        <v>3</v>
      </c>
      <c r="V112" s="62">
        <f t="shared" si="3"/>
        <v>26.5</v>
      </c>
    </row>
    <row r="113" spans="1:22" x14ac:dyDescent="0.2">
      <c r="A113" s="11">
        <v>40407</v>
      </c>
      <c r="B113">
        <v>9.75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11.25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2.5</v>
      </c>
      <c r="P113">
        <v>0</v>
      </c>
      <c r="Q113">
        <v>0</v>
      </c>
      <c r="R113">
        <v>0</v>
      </c>
      <c r="S113">
        <v>0</v>
      </c>
      <c r="T113" s="62">
        <f t="shared" si="2"/>
        <v>23.5</v>
      </c>
      <c r="U113" s="4">
        <v>3</v>
      </c>
      <c r="V113" s="62">
        <f t="shared" si="3"/>
        <v>26.5</v>
      </c>
    </row>
    <row r="114" spans="1:22" x14ac:dyDescent="0.2">
      <c r="A114" s="11">
        <v>40408</v>
      </c>
      <c r="B114">
        <v>14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18</v>
      </c>
      <c r="P114">
        <v>0</v>
      </c>
      <c r="Q114">
        <v>0</v>
      </c>
      <c r="R114">
        <v>0</v>
      </c>
      <c r="S114">
        <v>0</v>
      </c>
      <c r="T114" s="62">
        <f t="shared" si="2"/>
        <v>65</v>
      </c>
      <c r="U114" s="4">
        <v>8</v>
      </c>
      <c r="V114" s="62">
        <f t="shared" si="3"/>
        <v>73</v>
      </c>
    </row>
    <row r="115" spans="1:22" x14ac:dyDescent="0.2">
      <c r="A115" s="11">
        <v>40409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 s="1">
        <v>0</v>
      </c>
      <c r="I115" s="4">
        <v>8</v>
      </c>
      <c r="J115" s="4">
        <v>0</v>
      </c>
      <c r="K115" s="4">
        <v>0</v>
      </c>
      <c r="L115" s="4">
        <v>1</v>
      </c>
      <c r="M115" s="4">
        <v>0</v>
      </c>
      <c r="N115" s="1">
        <v>0</v>
      </c>
      <c r="O115" s="4">
        <v>2</v>
      </c>
      <c r="P115" s="4">
        <v>0</v>
      </c>
      <c r="Q115" s="1">
        <v>0</v>
      </c>
      <c r="R115" s="4">
        <v>0</v>
      </c>
      <c r="S115" s="1">
        <v>0</v>
      </c>
      <c r="T115" s="62">
        <f t="shared" si="2"/>
        <v>15</v>
      </c>
      <c r="U115" s="4">
        <v>6</v>
      </c>
      <c r="V115" s="62">
        <f t="shared" si="3"/>
        <v>21</v>
      </c>
    </row>
    <row r="116" spans="1:22" x14ac:dyDescent="0.2">
      <c r="A116" s="11">
        <v>40410</v>
      </c>
      <c r="B116">
        <v>29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 s="62">
        <f t="shared" si="2"/>
        <v>46</v>
      </c>
      <c r="U116" s="4">
        <v>4</v>
      </c>
      <c r="V116" s="62">
        <f t="shared" si="3"/>
        <v>50</v>
      </c>
    </row>
    <row r="117" spans="1:22" x14ac:dyDescent="0.2">
      <c r="A117" s="11">
        <v>40411</v>
      </c>
      <c r="B117">
        <v>27.33</v>
      </c>
      <c r="C117">
        <v>1.33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20.67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2</v>
      </c>
      <c r="P117" s="4">
        <v>0</v>
      </c>
      <c r="Q117" s="1">
        <v>0</v>
      </c>
      <c r="R117" s="4">
        <v>0</v>
      </c>
      <c r="S117" s="1">
        <v>0</v>
      </c>
      <c r="T117" s="62">
        <f t="shared" si="2"/>
        <v>51.33</v>
      </c>
      <c r="U117" s="4">
        <v>10.67</v>
      </c>
      <c r="V117" s="62">
        <f t="shared" si="3"/>
        <v>62</v>
      </c>
    </row>
    <row r="118" spans="1:22" x14ac:dyDescent="0.2">
      <c r="A118" s="11">
        <v>40412</v>
      </c>
      <c r="B118">
        <v>27.33</v>
      </c>
      <c r="C118">
        <v>1.33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20.67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2</v>
      </c>
      <c r="P118" s="4">
        <v>0</v>
      </c>
      <c r="Q118" s="1">
        <v>0</v>
      </c>
      <c r="R118" s="4">
        <v>0</v>
      </c>
      <c r="S118" s="1">
        <v>0</v>
      </c>
      <c r="T118" s="62">
        <f t="shared" si="2"/>
        <v>51.33</v>
      </c>
      <c r="U118" s="4">
        <v>10.67</v>
      </c>
      <c r="V118" s="62">
        <f t="shared" si="3"/>
        <v>62</v>
      </c>
    </row>
    <row r="119" spans="1:22" x14ac:dyDescent="0.2">
      <c r="A119" s="11">
        <v>40413</v>
      </c>
      <c r="B119">
        <v>27.33</v>
      </c>
      <c r="C119">
        <v>1.33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20.67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2</v>
      </c>
      <c r="P119" s="4">
        <v>0</v>
      </c>
      <c r="Q119" s="1">
        <v>0</v>
      </c>
      <c r="R119" s="4">
        <v>0</v>
      </c>
      <c r="S119" s="1">
        <v>0</v>
      </c>
      <c r="T119" s="62">
        <f t="shared" si="2"/>
        <v>51.33</v>
      </c>
      <c r="U119" s="4">
        <v>10.67</v>
      </c>
      <c r="V119" s="62">
        <f>SUM(T119:U119)</f>
        <v>62</v>
      </c>
    </row>
    <row r="120" spans="1:22" x14ac:dyDescent="0.2">
      <c r="A120" s="11">
        <v>40414</v>
      </c>
      <c r="B120">
        <v>43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6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62">
        <f t="shared" si="2"/>
        <v>51</v>
      </c>
      <c r="U120" s="4">
        <v>23</v>
      </c>
      <c r="V120" s="62">
        <f>SUM(T120:U120)</f>
        <v>74</v>
      </c>
    </row>
    <row r="121" spans="1:22" x14ac:dyDescent="0.2">
      <c r="A121" s="11">
        <v>40415</v>
      </c>
      <c r="B121">
        <v>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14</v>
      </c>
      <c r="P121">
        <v>0</v>
      </c>
      <c r="Q121">
        <v>0</v>
      </c>
      <c r="R121">
        <v>1</v>
      </c>
      <c r="S121">
        <v>0</v>
      </c>
      <c r="T121" s="62">
        <f t="shared" si="2"/>
        <v>101</v>
      </c>
      <c r="U121" s="4">
        <v>51</v>
      </c>
      <c r="V121" s="62">
        <f t="shared" si="3"/>
        <v>152</v>
      </c>
    </row>
    <row r="122" spans="1:22" x14ac:dyDescent="0.2">
      <c r="A122" s="11">
        <v>40416</v>
      </c>
      <c r="B122">
        <v>79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8</v>
      </c>
      <c r="P122">
        <v>0</v>
      </c>
      <c r="Q122">
        <v>0</v>
      </c>
      <c r="R122">
        <v>0</v>
      </c>
      <c r="S122">
        <v>0</v>
      </c>
      <c r="T122" s="62">
        <f t="shared" si="2"/>
        <v>94</v>
      </c>
      <c r="U122" s="4">
        <v>31</v>
      </c>
      <c r="V122" s="62">
        <f t="shared" si="3"/>
        <v>125</v>
      </c>
    </row>
    <row r="123" spans="1:22" x14ac:dyDescent="0.2">
      <c r="A123" s="11">
        <v>40417</v>
      </c>
      <c r="B123">
        <v>24</v>
      </c>
      <c r="C123">
        <v>2</v>
      </c>
      <c r="D123">
        <v>0</v>
      </c>
      <c r="E123">
        <v>0</v>
      </c>
      <c r="F123">
        <v>0</v>
      </c>
      <c r="G123">
        <v>0</v>
      </c>
      <c r="H123" s="1">
        <v>0</v>
      </c>
      <c r="I123" s="4">
        <v>6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3</v>
      </c>
      <c r="P123" s="4">
        <v>0</v>
      </c>
      <c r="Q123" s="1">
        <v>0</v>
      </c>
      <c r="R123" s="4">
        <v>0</v>
      </c>
      <c r="S123" s="1">
        <v>0</v>
      </c>
      <c r="T123" s="62">
        <f t="shared" si="2"/>
        <v>35</v>
      </c>
      <c r="U123" s="4">
        <v>27</v>
      </c>
      <c r="V123" s="62">
        <f>SUM(T123:U123)</f>
        <v>62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s="62">
        <v>64</v>
      </c>
      <c r="U124" s="4">
        <v>126.6</v>
      </c>
      <c r="V124" s="62">
        <f t="shared" si="3"/>
        <v>190.6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s="62">
        <v>64</v>
      </c>
      <c r="U125" s="4">
        <v>126.6</v>
      </c>
      <c r="V125" s="62">
        <f t="shared" si="3"/>
        <v>190.6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s="62">
        <v>64</v>
      </c>
      <c r="U126" s="4">
        <v>126.6</v>
      </c>
      <c r="V126" s="62">
        <f>SUM(T126:U126)</f>
        <v>190.6</v>
      </c>
    </row>
    <row r="127" spans="1:22" x14ac:dyDescent="0.2">
      <c r="A127" s="11">
        <v>40421</v>
      </c>
      <c r="B127">
        <v>46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 s="62">
        <f t="shared" si="2"/>
        <v>51</v>
      </c>
      <c r="U127" s="4">
        <v>25</v>
      </c>
      <c r="V127" s="62">
        <f>SUM(T127:U127)</f>
        <v>76</v>
      </c>
    </row>
    <row r="128" spans="1:22" x14ac:dyDescent="0.2">
      <c r="A128" s="11">
        <v>40422</v>
      </c>
      <c r="B128">
        <v>44</v>
      </c>
      <c r="C128">
        <v>5</v>
      </c>
      <c r="D128">
        <v>0</v>
      </c>
      <c r="E128">
        <v>0</v>
      </c>
      <c r="F128">
        <v>0</v>
      </c>
      <c r="G128">
        <v>0</v>
      </c>
      <c r="H128" s="1">
        <v>0</v>
      </c>
      <c r="I128" s="4">
        <v>49</v>
      </c>
      <c r="J128" s="4">
        <v>0</v>
      </c>
      <c r="K128" s="4">
        <v>0</v>
      </c>
      <c r="L128" s="4">
        <v>0</v>
      </c>
      <c r="M128" s="4">
        <v>0</v>
      </c>
      <c r="N128" s="1">
        <v>0</v>
      </c>
      <c r="O128" s="4">
        <v>9</v>
      </c>
      <c r="P128" s="4">
        <v>0</v>
      </c>
      <c r="Q128" s="1">
        <v>0</v>
      </c>
      <c r="R128" s="4">
        <v>0</v>
      </c>
      <c r="S128" s="1">
        <v>0</v>
      </c>
      <c r="T128" s="62">
        <f t="shared" ref="T128:T129" si="4">SUM(B128:S128)</f>
        <v>107</v>
      </c>
      <c r="U128" s="4">
        <v>43</v>
      </c>
      <c r="V128" s="62">
        <f t="shared" ref="V128:V129" si="5">SUM(T128:U128)</f>
        <v>150</v>
      </c>
    </row>
    <row r="129" spans="1:22" x14ac:dyDescent="0.2">
      <c r="A129" s="11">
        <v>40423</v>
      </c>
      <c r="B129">
        <v>31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</v>
      </c>
      <c r="P129">
        <v>0</v>
      </c>
      <c r="Q129">
        <v>0</v>
      </c>
      <c r="R129">
        <v>0</v>
      </c>
      <c r="S129">
        <v>0</v>
      </c>
      <c r="T129" s="62">
        <f t="shared" si="4"/>
        <v>39</v>
      </c>
      <c r="U129" s="4">
        <v>9</v>
      </c>
      <c r="V129" s="62">
        <f t="shared" si="5"/>
        <v>48</v>
      </c>
    </row>
    <row r="130" spans="1:22" x14ac:dyDescent="0.2">
      <c r="A130" s="11">
        <v>40424</v>
      </c>
      <c r="B130"/>
      <c r="H130" s="6"/>
      <c r="I130" s="8"/>
      <c r="J130" s="4"/>
      <c r="K130" s="4"/>
      <c r="L130" s="4"/>
      <c r="M130" s="4"/>
      <c r="N130" s="4"/>
      <c r="O130" s="8"/>
      <c r="P130" s="4"/>
      <c r="Q130" s="4"/>
      <c r="R130" s="8"/>
      <c r="S130" s="4"/>
      <c r="T130" s="62">
        <v>30</v>
      </c>
      <c r="U130" s="4">
        <v>17</v>
      </c>
      <c r="V130" s="62">
        <f t="shared" si="3"/>
        <v>47</v>
      </c>
    </row>
    <row r="131" spans="1:22" x14ac:dyDescent="0.2">
      <c r="A131" s="11">
        <v>40425</v>
      </c>
      <c r="B131">
        <v>17.25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1.25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2.25</v>
      </c>
      <c r="P131">
        <v>0</v>
      </c>
      <c r="Q131">
        <v>0</v>
      </c>
      <c r="R131">
        <v>0</v>
      </c>
      <c r="S131">
        <v>0</v>
      </c>
      <c r="T131" s="62">
        <f t="shared" si="2"/>
        <v>20.75</v>
      </c>
      <c r="U131" s="4">
        <v>7.5</v>
      </c>
      <c r="V131" s="62">
        <f t="shared" si="3"/>
        <v>28.25</v>
      </c>
    </row>
    <row r="132" spans="1:22" x14ac:dyDescent="0.2">
      <c r="A132" s="11">
        <v>40426</v>
      </c>
      <c r="B132">
        <v>17.25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1.25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2.25</v>
      </c>
      <c r="P132">
        <v>0</v>
      </c>
      <c r="Q132">
        <v>0</v>
      </c>
      <c r="R132">
        <v>0</v>
      </c>
      <c r="S132">
        <v>0</v>
      </c>
      <c r="T132" s="62">
        <f t="shared" si="2"/>
        <v>20.75</v>
      </c>
      <c r="U132" s="4">
        <v>7.5</v>
      </c>
      <c r="V132" s="62">
        <f t="shared" si="3"/>
        <v>28.25</v>
      </c>
    </row>
    <row r="133" spans="1:22" x14ac:dyDescent="0.2">
      <c r="A133" s="11">
        <v>40427</v>
      </c>
      <c r="B133">
        <v>17.25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1.25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2.25</v>
      </c>
      <c r="P133">
        <v>0</v>
      </c>
      <c r="Q133">
        <v>0</v>
      </c>
      <c r="R133">
        <v>0</v>
      </c>
      <c r="S133">
        <v>0</v>
      </c>
      <c r="T133" s="62">
        <f t="shared" si="2"/>
        <v>20.75</v>
      </c>
      <c r="U133" s="4">
        <v>7.5</v>
      </c>
      <c r="V133" s="62">
        <f t="shared" ref="V133:V139" si="6">SUM(T133:U133)</f>
        <v>28.25</v>
      </c>
    </row>
    <row r="134" spans="1:22" x14ac:dyDescent="0.2">
      <c r="A134" s="11">
        <v>40428</v>
      </c>
      <c r="B134">
        <v>17.25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1.25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2.25</v>
      </c>
      <c r="P134">
        <v>0</v>
      </c>
      <c r="Q134">
        <v>0</v>
      </c>
      <c r="R134">
        <v>0</v>
      </c>
      <c r="S134">
        <v>0</v>
      </c>
      <c r="T134" s="62">
        <f t="shared" si="2"/>
        <v>20.75</v>
      </c>
      <c r="U134" s="4">
        <v>7.5</v>
      </c>
      <c r="V134" s="62">
        <f t="shared" si="6"/>
        <v>28.25</v>
      </c>
    </row>
    <row r="135" spans="1:22" x14ac:dyDescent="0.2">
      <c r="A135" s="11">
        <v>40429</v>
      </c>
      <c r="B135">
        <v>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0</v>
      </c>
      <c r="Q135">
        <v>0</v>
      </c>
      <c r="R135">
        <v>0</v>
      </c>
      <c r="S135">
        <v>0</v>
      </c>
      <c r="T135" s="62">
        <f t="shared" si="2"/>
        <v>10</v>
      </c>
      <c r="U135" s="4">
        <v>2</v>
      </c>
      <c r="V135" s="62">
        <f t="shared" si="6"/>
        <v>12</v>
      </c>
    </row>
    <row r="136" spans="1:22" x14ac:dyDescent="0.2">
      <c r="A136" s="11">
        <v>40430</v>
      </c>
      <c r="B136">
        <v>11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0</v>
      </c>
      <c r="T136" s="62">
        <f t="shared" si="2"/>
        <v>13</v>
      </c>
      <c r="U136" s="4">
        <v>1</v>
      </c>
      <c r="V136" s="62">
        <f t="shared" si="6"/>
        <v>14</v>
      </c>
    </row>
    <row r="137" spans="1:22" x14ac:dyDescent="0.2">
      <c r="A137" s="11">
        <v>40431</v>
      </c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62">
        <f t="shared" ref="T137:T152" si="7">SUM(B137:S137)</f>
        <v>7</v>
      </c>
      <c r="U137" s="4">
        <v>1</v>
      </c>
      <c r="V137" s="62">
        <f t="shared" si="6"/>
        <v>8</v>
      </c>
    </row>
    <row r="138" spans="1:22" x14ac:dyDescent="0.2">
      <c r="A138" s="11">
        <v>40432</v>
      </c>
      <c r="B138">
        <v>15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0</v>
      </c>
      <c r="Q138">
        <v>0</v>
      </c>
      <c r="R138">
        <v>0</v>
      </c>
      <c r="S138">
        <v>0</v>
      </c>
      <c r="T138" s="62">
        <f t="shared" si="7"/>
        <v>18</v>
      </c>
      <c r="U138" s="4">
        <v>4</v>
      </c>
      <c r="V138" s="62">
        <f t="shared" si="6"/>
        <v>22</v>
      </c>
    </row>
    <row r="139" spans="1:22" x14ac:dyDescent="0.2">
      <c r="A139" s="11">
        <v>40433</v>
      </c>
      <c r="B139">
        <v>15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0</v>
      </c>
      <c r="Q139">
        <v>0</v>
      </c>
      <c r="R139">
        <v>0</v>
      </c>
      <c r="S139">
        <v>0</v>
      </c>
      <c r="T139" s="62">
        <f t="shared" si="7"/>
        <v>18</v>
      </c>
      <c r="U139" s="4">
        <v>4</v>
      </c>
      <c r="V139" s="62">
        <f t="shared" si="6"/>
        <v>22</v>
      </c>
    </row>
    <row r="140" spans="1:22" x14ac:dyDescent="0.2">
      <c r="A140" s="11">
        <v>40434</v>
      </c>
      <c r="B140">
        <v>15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0</v>
      </c>
      <c r="T140" s="62">
        <f t="shared" si="7"/>
        <v>18</v>
      </c>
      <c r="U140" s="4">
        <v>4</v>
      </c>
      <c r="V140" s="62">
        <f t="shared" ref="V140:V146" si="8">SUM(T140:U140)</f>
        <v>22</v>
      </c>
    </row>
    <row r="141" spans="1:22" x14ac:dyDescent="0.2">
      <c r="A141" s="11">
        <v>40435</v>
      </c>
      <c r="B141">
        <v>23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13</v>
      </c>
      <c r="P141">
        <v>0</v>
      </c>
      <c r="Q141">
        <v>0</v>
      </c>
      <c r="R141">
        <v>0</v>
      </c>
      <c r="S141">
        <v>0</v>
      </c>
      <c r="T141" s="62">
        <f t="shared" si="7"/>
        <v>36</v>
      </c>
      <c r="U141" s="4">
        <v>12</v>
      </c>
      <c r="V141" s="62">
        <f t="shared" si="8"/>
        <v>48</v>
      </c>
    </row>
    <row r="142" spans="1:22" x14ac:dyDescent="0.2">
      <c r="A142" s="11">
        <v>40436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62">
        <f t="shared" si="7"/>
        <v>5</v>
      </c>
      <c r="U142" s="4">
        <v>1</v>
      </c>
      <c r="V142" s="62">
        <f t="shared" si="8"/>
        <v>6</v>
      </c>
    </row>
    <row r="143" spans="1:22" x14ac:dyDescent="0.2">
      <c r="A143" s="11">
        <v>40437</v>
      </c>
      <c r="B143">
        <v>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62">
        <f t="shared" si="7"/>
        <v>8</v>
      </c>
      <c r="U143" s="4">
        <v>3</v>
      </c>
      <c r="V143" s="62">
        <f t="shared" si="8"/>
        <v>11</v>
      </c>
    </row>
    <row r="144" spans="1:22" x14ac:dyDescent="0.2">
      <c r="A144" s="11">
        <v>40438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4"/>
      <c r="T144" s="62">
        <f t="shared" si="7"/>
        <v>0</v>
      </c>
      <c r="U144" s="4"/>
      <c r="V144" s="62">
        <f t="shared" si="8"/>
        <v>0</v>
      </c>
    </row>
    <row r="145" spans="1:22" x14ac:dyDescent="0.2">
      <c r="A145" s="11">
        <v>40439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62">
        <f t="shared" si="7"/>
        <v>0</v>
      </c>
      <c r="U145" s="4"/>
      <c r="V145" s="62">
        <f t="shared" si="8"/>
        <v>0</v>
      </c>
    </row>
    <row r="146" spans="1:22" x14ac:dyDescent="0.2">
      <c r="A146" s="11">
        <v>40440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62">
        <f t="shared" si="7"/>
        <v>0</v>
      </c>
      <c r="U146" s="4"/>
      <c r="V146" s="62">
        <f t="shared" si="8"/>
        <v>0</v>
      </c>
    </row>
    <row r="147" spans="1:22" x14ac:dyDescent="0.2">
      <c r="A147" s="11">
        <v>40441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62">
        <f t="shared" si="7"/>
        <v>0</v>
      </c>
      <c r="U147" s="4"/>
      <c r="V147" s="62">
        <f t="shared" ref="V147:V152" si="9">SUM(T147:U147)</f>
        <v>0</v>
      </c>
    </row>
    <row r="148" spans="1:22" x14ac:dyDescent="0.2">
      <c r="A148" s="11">
        <v>40442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62">
        <f t="shared" si="7"/>
        <v>0</v>
      </c>
      <c r="U148" s="4"/>
      <c r="V148" s="62">
        <f t="shared" si="9"/>
        <v>0</v>
      </c>
    </row>
    <row r="149" spans="1:22" x14ac:dyDescent="0.2">
      <c r="A149" s="11">
        <v>40443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62">
        <f t="shared" si="7"/>
        <v>0</v>
      </c>
      <c r="U149" s="4"/>
      <c r="V149" s="62">
        <f t="shared" si="9"/>
        <v>0</v>
      </c>
    </row>
    <row r="150" spans="1:22" x14ac:dyDescent="0.2">
      <c r="A150" s="11">
        <v>40444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62">
        <f t="shared" si="7"/>
        <v>0</v>
      </c>
      <c r="U150" s="4"/>
      <c r="V150" s="62">
        <f t="shared" si="9"/>
        <v>0</v>
      </c>
    </row>
    <row r="151" spans="1:22" x14ac:dyDescent="0.2">
      <c r="A151" s="11">
        <v>40445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62">
        <f t="shared" si="7"/>
        <v>0</v>
      </c>
      <c r="U151" s="4"/>
      <c r="V151" s="62">
        <f t="shared" si="9"/>
        <v>0</v>
      </c>
    </row>
    <row r="152" spans="1:22" x14ac:dyDescent="0.2">
      <c r="A152" s="11">
        <v>40446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62">
        <f t="shared" si="7"/>
        <v>0</v>
      </c>
      <c r="U152" s="4"/>
      <c r="V152" s="62">
        <f t="shared" si="9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SUM(B9:B129)</f>
        <v>3846.2599999999993</v>
      </c>
      <c r="C155">
        <f t="shared" ref="C155:S155" si="10">SUM(C9:C129)</f>
        <v>50.939999999999991</v>
      </c>
      <c r="D155">
        <f t="shared" si="10"/>
        <v>0</v>
      </c>
      <c r="E155">
        <f t="shared" si="10"/>
        <v>10.99</v>
      </c>
      <c r="F155">
        <f t="shared" si="10"/>
        <v>3.99</v>
      </c>
      <c r="G155">
        <f t="shared" si="10"/>
        <v>14</v>
      </c>
      <c r="H155">
        <f t="shared" si="10"/>
        <v>0</v>
      </c>
      <c r="I155">
        <f t="shared" si="10"/>
        <v>716.59999999999991</v>
      </c>
      <c r="J155">
        <f t="shared" si="10"/>
        <v>21.009999999999998</v>
      </c>
      <c r="K155">
        <f t="shared" si="10"/>
        <v>0</v>
      </c>
      <c r="L155">
        <f t="shared" si="10"/>
        <v>75.989999999999995</v>
      </c>
      <c r="M155">
        <f t="shared" si="10"/>
        <v>39.989999999999995</v>
      </c>
      <c r="N155">
        <f t="shared" si="10"/>
        <v>0</v>
      </c>
      <c r="O155">
        <f t="shared" si="10"/>
        <v>282.97000000000014</v>
      </c>
      <c r="P155">
        <f t="shared" si="10"/>
        <v>0</v>
      </c>
      <c r="Q155">
        <f t="shared" si="10"/>
        <v>0</v>
      </c>
      <c r="R155">
        <f t="shared" si="10"/>
        <v>9</v>
      </c>
      <c r="S155">
        <f t="shared" si="10"/>
        <v>0</v>
      </c>
      <c r="T155">
        <f>SUM(T10:T132)</f>
        <v>5335.24</v>
      </c>
      <c r="U155">
        <f>SUM(U10:U132)</f>
        <v>2239.41</v>
      </c>
      <c r="V155">
        <f>SUM(V10:V132)</f>
        <v>7574.65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70" t="s">
        <v>47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70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15370.8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pageSetup orientation="portrait" r:id="rId1"/>
  <headerFooter alignWithMargins="0"/>
  <ignoredErrors>
    <ignoredError sqref="T9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256"/>
  <sheetViews>
    <sheetView tabSelected="1" topLeftCell="A2" zoomScaleNormal="100" workbookViewId="0">
      <pane ySplit="2040" topLeftCell="A97" activePane="bottomLeft"/>
      <selection activeCell="M8" sqref="M8"/>
      <selection pane="bottomLeft" activeCell="D128" sqref="D127:D128"/>
    </sheetView>
  </sheetViews>
  <sheetFormatPr defaultRowHeight="12.75" x14ac:dyDescent="0.2"/>
  <cols>
    <col min="1" max="1" width="11.28515625" bestFit="1" customWidth="1"/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162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163</v>
      </c>
      <c r="B3" s="73"/>
      <c r="C3" s="73"/>
      <c r="E3" s="65" t="s">
        <v>164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165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0" si="0">SUM(B9:S9)</f>
        <v>0</v>
      </c>
      <c r="V9">
        <f t="shared" ref="V9:V70" si="1">T9+U9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1.4</v>
      </c>
      <c r="C13">
        <v>0.4</v>
      </c>
      <c r="D13">
        <v>0</v>
      </c>
      <c r="E13">
        <v>0</v>
      </c>
      <c r="F13">
        <v>0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1.8</v>
      </c>
      <c r="M13" s="4">
        <v>0</v>
      </c>
      <c r="N13" s="1">
        <v>0</v>
      </c>
      <c r="O13" s="4">
        <v>10.8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14.4</v>
      </c>
      <c r="U13">
        <v>3.6</v>
      </c>
      <c r="V13">
        <f t="shared" si="1"/>
        <v>18</v>
      </c>
    </row>
    <row r="14" spans="1:22" x14ac:dyDescent="0.2">
      <c r="A14" s="11">
        <v>40319</v>
      </c>
      <c r="B14">
        <v>1.4</v>
      </c>
      <c r="C14">
        <v>0.4</v>
      </c>
      <c r="D14">
        <v>0</v>
      </c>
      <c r="E14">
        <v>0</v>
      </c>
      <c r="F14">
        <v>0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1.8</v>
      </c>
      <c r="M14" s="4">
        <v>0</v>
      </c>
      <c r="N14" s="1">
        <v>0</v>
      </c>
      <c r="O14" s="4">
        <v>10.8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14.4</v>
      </c>
      <c r="U14">
        <v>3.6</v>
      </c>
      <c r="V14">
        <f t="shared" si="1"/>
        <v>18</v>
      </c>
    </row>
    <row r="15" spans="1:22" x14ac:dyDescent="0.2">
      <c r="A15" s="11">
        <v>40320</v>
      </c>
      <c r="B15">
        <v>1.4</v>
      </c>
      <c r="C15">
        <v>0.4</v>
      </c>
      <c r="D15">
        <v>0</v>
      </c>
      <c r="E15">
        <v>0</v>
      </c>
      <c r="F15">
        <v>0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1.8</v>
      </c>
      <c r="M15" s="4">
        <v>0</v>
      </c>
      <c r="N15" s="1">
        <v>0</v>
      </c>
      <c r="O15" s="4">
        <v>10.8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14.4</v>
      </c>
      <c r="U15">
        <v>3.6</v>
      </c>
      <c r="V15">
        <f t="shared" si="1"/>
        <v>18</v>
      </c>
    </row>
    <row r="16" spans="1:22" x14ac:dyDescent="0.2">
      <c r="A16" s="11">
        <v>40321</v>
      </c>
      <c r="B16">
        <v>1.4</v>
      </c>
      <c r="C16">
        <v>0.4</v>
      </c>
      <c r="D16">
        <v>0</v>
      </c>
      <c r="E16">
        <v>0</v>
      </c>
      <c r="F16">
        <v>0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1.8</v>
      </c>
      <c r="M16" s="4">
        <v>0</v>
      </c>
      <c r="N16" s="1">
        <v>0</v>
      </c>
      <c r="O16" s="4">
        <v>10.8</v>
      </c>
      <c r="P16" s="4">
        <v>0</v>
      </c>
      <c r="Q16" s="1">
        <v>0</v>
      </c>
      <c r="R16" s="4">
        <v>0</v>
      </c>
      <c r="S16" s="1">
        <v>0</v>
      </c>
      <c r="T16">
        <f t="shared" si="0"/>
        <v>14.4</v>
      </c>
      <c r="U16">
        <v>3.6</v>
      </c>
      <c r="V16">
        <f>T16+U16</f>
        <v>18</v>
      </c>
    </row>
    <row r="17" spans="1:22" x14ac:dyDescent="0.2">
      <c r="A17" s="11">
        <v>40322</v>
      </c>
      <c r="B17">
        <v>1.4</v>
      </c>
      <c r="C17">
        <v>0.4</v>
      </c>
      <c r="D17">
        <v>0</v>
      </c>
      <c r="E17">
        <v>0</v>
      </c>
      <c r="F17">
        <v>0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1.8</v>
      </c>
      <c r="M17" s="4">
        <v>0</v>
      </c>
      <c r="N17" s="1">
        <v>0</v>
      </c>
      <c r="O17" s="4">
        <v>10.8</v>
      </c>
      <c r="P17" s="4">
        <v>0</v>
      </c>
      <c r="Q17" s="1">
        <v>0</v>
      </c>
      <c r="R17" s="4">
        <v>0</v>
      </c>
      <c r="S17" s="1">
        <v>0</v>
      </c>
      <c r="T17">
        <f t="shared" si="0"/>
        <v>14.4</v>
      </c>
      <c r="U17">
        <v>3.6</v>
      </c>
      <c r="V17">
        <f>T17+U17</f>
        <v>18</v>
      </c>
    </row>
    <row r="18" spans="1:22" x14ac:dyDescent="0.2">
      <c r="A18" s="11">
        <v>40323</v>
      </c>
      <c r="B18">
        <v>0.5</v>
      </c>
      <c r="C18">
        <v>1</v>
      </c>
      <c r="D18">
        <v>0</v>
      </c>
      <c r="E18">
        <v>0</v>
      </c>
      <c r="F18">
        <v>0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4</v>
      </c>
      <c r="M18" s="4">
        <v>0</v>
      </c>
      <c r="N18" s="1">
        <v>0</v>
      </c>
      <c r="O18" s="4">
        <v>12.5</v>
      </c>
      <c r="P18" s="4">
        <v>0</v>
      </c>
      <c r="Q18" s="1">
        <v>0</v>
      </c>
      <c r="R18" s="4">
        <v>0</v>
      </c>
      <c r="S18" s="1">
        <v>0</v>
      </c>
      <c r="T18">
        <f>SUM(B18:S18)</f>
        <v>18</v>
      </c>
      <c r="U18">
        <v>5</v>
      </c>
      <c r="V18">
        <f>T18+U18</f>
        <v>23</v>
      </c>
    </row>
    <row r="19" spans="1:22" x14ac:dyDescent="0.2">
      <c r="A19" s="11">
        <v>40324</v>
      </c>
      <c r="B19">
        <v>0.5</v>
      </c>
      <c r="C19">
        <v>1</v>
      </c>
      <c r="D19">
        <v>0</v>
      </c>
      <c r="E19">
        <v>0</v>
      </c>
      <c r="F19">
        <v>0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4</v>
      </c>
      <c r="M19" s="4">
        <v>0</v>
      </c>
      <c r="N19" s="1">
        <v>0</v>
      </c>
      <c r="O19" s="4">
        <v>12.5</v>
      </c>
      <c r="P19" s="4">
        <v>0</v>
      </c>
      <c r="Q19" s="1">
        <v>0</v>
      </c>
      <c r="R19" s="4">
        <v>0</v>
      </c>
      <c r="S19" s="1">
        <v>0</v>
      </c>
      <c r="T19">
        <f>SUM(B19:S19)</f>
        <v>18</v>
      </c>
      <c r="U19">
        <v>5</v>
      </c>
      <c r="V19">
        <f>T19+U19</f>
        <v>23</v>
      </c>
    </row>
    <row r="20" spans="1:22" x14ac:dyDescent="0.2">
      <c r="A20" s="11">
        <v>40325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 s="1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1">
        <v>0</v>
      </c>
      <c r="O20" s="4">
        <v>5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6</v>
      </c>
      <c r="U20">
        <v>3</v>
      </c>
      <c r="V20">
        <f t="shared" si="1"/>
        <v>9</v>
      </c>
    </row>
    <row r="21" spans="1:22" x14ac:dyDescent="0.2">
      <c r="A21" s="11">
        <v>40326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1">
        <v>0</v>
      </c>
      <c r="O21" s="4">
        <v>5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6</v>
      </c>
      <c r="U21">
        <v>3</v>
      </c>
      <c r="V21">
        <f t="shared" si="1"/>
        <v>9</v>
      </c>
    </row>
    <row r="22" spans="1:22" x14ac:dyDescent="0.2">
      <c r="A22" s="11">
        <v>40327</v>
      </c>
      <c r="B22">
        <v>3.75</v>
      </c>
      <c r="C22">
        <v>0.75</v>
      </c>
      <c r="D22">
        <v>0</v>
      </c>
      <c r="E22">
        <v>0</v>
      </c>
      <c r="F22">
        <v>0</v>
      </c>
      <c r="G22">
        <v>0</v>
      </c>
      <c r="H22" s="12">
        <v>0</v>
      </c>
      <c r="I22" s="4">
        <v>0</v>
      </c>
      <c r="J22" s="4">
        <v>0</v>
      </c>
      <c r="K22" s="4">
        <v>0</v>
      </c>
      <c r="L22" s="4">
        <v>0.25</v>
      </c>
      <c r="M22" s="4">
        <v>0</v>
      </c>
      <c r="N22" s="12">
        <v>0</v>
      </c>
      <c r="O22" s="4">
        <v>3.75</v>
      </c>
      <c r="P22" s="4">
        <v>0</v>
      </c>
      <c r="Q22" s="12">
        <v>0</v>
      </c>
      <c r="R22" s="4">
        <v>0</v>
      </c>
      <c r="S22" s="12">
        <v>0</v>
      </c>
      <c r="T22">
        <f t="shared" si="0"/>
        <v>8.5</v>
      </c>
      <c r="U22">
        <v>7</v>
      </c>
      <c r="V22">
        <f t="shared" si="1"/>
        <v>15.5</v>
      </c>
    </row>
    <row r="23" spans="1:22" x14ac:dyDescent="0.2">
      <c r="A23" s="11">
        <v>40328</v>
      </c>
      <c r="B23">
        <v>3.75</v>
      </c>
      <c r="C23">
        <v>0.75</v>
      </c>
      <c r="D23">
        <v>0</v>
      </c>
      <c r="E23">
        <v>0</v>
      </c>
      <c r="F23">
        <v>0</v>
      </c>
      <c r="G23">
        <v>0</v>
      </c>
      <c r="H23" s="12">
        <v>0</v>
      </c>
      <c r="I23" s="4">
        <v>0</v>
      </c>
      <c r="J23" s="4">
        <v>0</v>
      </c>
      <c r="K23" s="4">
        <v>0</v>
      </c>
      <c r="L23" s="4">
        <v>0.25</v>
      </c>
      <c r="M23" s="4">
        <v>0</v>
      </c>
      <c r="N23" s="12">
        <v>0</v>
      </c>
      <c r="O23" s="4">
        <v>3.75</v>
      </c>
      <c r="P23" s="4">
        <v>0</v>
      </c>
      <c r="Q23" s="12">
        <v>0</v>
      </c>
      <c r="R23" s="4">
        <v>0</v>
      </c>
      <c r="S23" s="12">
        <v>0</v>
      </c>
      <c r="T23">
        <f t="shared" si="0"/>
        <v>8.5</v>
      </c>
      <c r="U23">
        <v>7</v>
      </c>
      <c r="V23">
        <f t="shared" si="1"/>
        <v>15.5</v>
      </c>
    </row>
    <row r="24" spans="1:22" x14ac:dyDescent="0.2">
      <c r="A24" s="11">
        <v>40329</v>
      </c>
      <c r="B24">
        <v>3.75</v>
      </c>
      <c r="C24">
        <v>0.75</v>
      </c>
      <c r="D24">
        <v>0</v>
      </c>
      <c r="E24">
        <v>0</v>
      </c>
      <c r="F24">
        <v>0</v>
      </c>
      <c r="G24">
        <v>0</v>
      </c>
      <c r="H24" s="12">
        <v>0</v>
      </c>
      <c r="I24" s="4">
        <v>0</v>
      </c>
      <c r="J24" s="4">
        <v>0</v>
      </c>
      <c r="K24" s="4">
        <v>0</v>
      </c>
      <c r="L24" s="4">
        <v>0.25</v>
      </c>
      <c r="M24" s="4">
        <v>0</v>
      </c>
      <c r="N24" s="12">
        <v>0</v>
      </c>
      <c r="O24" s="4">
        <v>3.75</v>
      </c>
      <c r="P24" s="4">
        <v>0</v>
      </c>
      <c r="Q24" s="12">
        <v>0</v>
      </c>
      <c r="R24" s="4">
        <v>0</v>
      </c>
      <c r="S24" s="12">
        <v>0</v>
      </c>
      <c r="T24">
        <f>SUM(B24:S24)</f>
        <v>8.5</v>
      </c>
      <c r="U24">
        <v>7</v>
      </c>
      <c r="V24">
        <f>T24+U24</f>
        <v>15.5</v>
      </c>
    </row>
    <row r="25" spans="1:22" x14ac:dyDescent="0.2">
      <c r="A25" s="11">
        <v>40330</v>
      </c>
      <c r="B25">
        <v>3.75</v>
      </c>
      <c r="C25">
        <v>0.75</v>
      </c>
      <c r="D25">
        <v>0</v>
      </c>
      <c r="E25">
        <v>0</v>
      </c>
      <c r="F25">
        <v>0</v>
      </c>
      <c r="G25">
        <v>0</v>
      </c>
      <c r="H25" s="12">
        <v>0</v>
      </c>
      <c r="I25" s="4">
        <v>0</v>
      </c>
      <c r="J25" s="4">
        <v>0</v>
      </c>
      <c r="K25" s="4">
        <v>0</v>
      </c>
      <c r="L25" s="4">
        <v>0.25</v>
      </c>
      <c r="M25" s="4">
        <v>0</v>
      </c>
      <c r="N25" s="12">
        <v>0</v>
      </c>
      <c r="O25" s="4">
        <v>3.75</v>
      </c>
      <c r="P25" s="4">
        <v>0</v>
      </c>
      <c r="Q25" s="12">
        <v>0</v>
      </c>
      <c r="R25" s="4">
        <v>0</v>
      </c>
      <c r="S25" s="12">
        <v>0</v>
      </c>
      <c r="T25">
        <f>SUM(B25:S25)</f>
        <v>8.5</v>
      </c>
      <c r="U25">
        <v>7</v>
      </c>
      <c r="V25">
        <f>T25+U25</f>
        <v>15.5</v>
      </c>
    </row>
    <row r="26" spans="1:22" x14ac:dyDescent="0.2">
      <c r="A26" s="11">
        <v>40331</v>
      </c>
      <c r="B26">
        <v>2</v>
      </c>
      <c r="C26">
        <v>0</v>
      </c>
      <c r="D26">
        <v>0</v>
      </c>
      <c r="E26">
        <v>0</v>
      </c>
      <c r="F26">
        <v>0.5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2.5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5</v>
      </c>
      <c r="U26">
        <v>1</v>
      </c>
      <c r="V26">
        <f t="shared" si="1"/>
        <v>6</v>
      </c>
    </row>
    <row r="27" spans="1:22" x14ac:dyDescent="0.2">
      <c r="A27" s="11">
        <v>40332</v>
      </c>
      <c r="B27">
        <v>2</v>
      </c>
      <c r="C27">
        <v>0</v>
      </c>
      <c r="D27">
        <v>0</v>
      </c>
      <c r="E27">
        <v>0</v>
      </c>
      <c r="F27">
        <v>0.5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2.5</v>
      </c>
      <c r="P27" s="4">
        <v>0</v>
      </c>
      <c r="Q27" s="1">
        <v>0</v>
      </c>
      <c r="R27" s="4">
        <v>0</v>
      </c>
      <c r="S27" s="1">
        <v>0</v>
      </c>
      <c r="T27">
        <f>SUM(B27:S27)</f>
        <v>5</v>
      </c>
      <c r="U27">
        <v>1</v>
      </c>
      <c r="V27">
        <f t="shared" si="1"/>
        <v>6</v>
      </c>
    </row>
    <row r="28" spans="1:22" x14ac:dyDescent="0.2">
      <c r="A28" s="11">
        <v>40333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15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15</v>
      </c>
      <c r="U28">
        <v>0</v>
      </c>
      <c r="V28">
        <f t="shared" si="1"/>
        <v>15</v>
      </c>
    </row>
    <row r="29" spans="1:22" x14ac:dyDescent="0.2">
      <c r="A29" s="11">
        <v>40334</v>
      </c>
      <c r="B29">
        <v>1.33</v>
      </c>
      <c r="C29">
        <v>0</v>
      </c>
      <c r="D29">
        <v>0</v>
      </c>
      <c r="E29">
        <v>0</v>
      </c>
      <c r="F29">
        <v>0.33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0</v>
      </c>
      <c r="Q29">
        <v>0</v>
      </c>
      <c r="R29">
        <v>0</v>
      </c>
      <c r="S29">
        <v>0</v>
      </c>
      <c r="T29">
        <f>SUM(B29:S29)</f>
        <v>5.66</v>
      </c>
      <c r="U29">
        <v>2</v>
      </c>
      <c r="V29">
        <f>T29+U29</f>
        <v>7.66</v>
      </c>
    </row>
    <row r="30" spans="1:22" x14ac:dyDescent="0.2">
      <c r="A30" s="11">
        <v>40335</v>
      </c>
      <c r="B30">
        <v>1.33</v>
      </c>
      <c r="C30">
        <v>0</v>
      </c>
      <c r="D30">
        <v>0</v>
      </c>
      <c r="E30">
        <v>0</v>
      </c>
      <c r="F30">
        <v>0.33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0</v>
      </c>
    </row>
    <row r="31" spans="1:22" x14ac:dyDescent="0.2">
      <c r="A31" s="11">
        <v>40336</v>
      </c>
      <c r="B31">
        <v>1.33</v>
      </c>
      <c r="C31">
        <v>0</v>
      </c>
      <c r="D31">
        <v>0</v>
      </c>
      <c r="E31">
        <v>0</v>
      </c>
      <c r="F31">
        <v>0.33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0</v>
      </c>
    </row>
    <row r="32" spans="1:22" x14ac:dyDescent="0.2">
      <c r="A32" s="11">
        <v>40337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33</v>
      </c>
      <c r="P32">
        <v>0</v>
      </c>
      <c r="Q32">
        <v>0</v>
      </c>
      <c r="R32">
        <v>0</v>
      </c>
      <c r="S32">
        <v>0</v>
      </c>
      <c r="T32">
        <v>0</v>
      </c>
      <c r="U32">
        <v>4</v>
      </c>
      <c r="V32">
        <v>0</v>
      </c>
    </row>
    <row r="33" spans="1:22" x14ac:dyDescent="0.2">
      <c r="A33" s="11">
        <v>40338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33</v>
      </c>
      <c r="P33">
        <v>0</v>
      </c>
      <c r="Q33">
        <v>0</v>
      </c>
      <c r="R33">
        <v>0</v>
      </c>
      <c r="S33">
        <v>0</v>
      </c>
      <c r="T33">
        <f t="shared" si="0"/>
        <v>35</v>
      </c>
      <c r="U33">
        <v>4</v>
      </c>
      <c r="V33">
        <f t="shared" si="1"/>
        <v>39</v>
      </c>
    </row>
    <row r="34" spans="1:22" x14ac:dyDescent="0.2">
      <c r="A34" s="11">
        <v>40339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0.5</v>
      </c>
      <c r="J34">
        <v>0</v>
      </c>
      <c r="K34">
        <v>0</v>
      </c>
      <c r="L34">
        <v>0</v>
      </c>
      <c r="M34">
        <v>0</v>
      </c>
      <c r="N34">
        <v>0</v>
      </c>
      <c r="O34">
        <v>7</v>
      </c>
      <c r="P34">
        <v>0</v>
      </c>
      <c r="Q34">
        <v>0</v>
      </c>
      <c r="R34">
        <v>0</v>
      </c>
      <c r="S34">
        <v>0</v>
      </c>
      <c r="T34">
        <f>SUM(B34:S34)</f>
        <v>8.5</v>
      </c>
      <c r="U34">
        <v>2.5</v>
      </c>
      <c r="V34">
        <f>T34+U34</f>
        <v>11</v>
      </c>
    </row>
    <row r="35" spans="1:22" x14ac:dyDescent="0.2">
      <c r="A35" s="11">
        <v>40340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0.5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0</v>
      </c>
      <c r="Q35">
        <v>0</v>
      </c>
      <c r="R35">
        <v>0</v>
      </c>
      <c r="S35">
        <v>0</v>
      </c>
      <c r="T35">
        <f t="shared" si="0"/>
        <v>8.5</v>
      </c>
      <c r="U35">
        <v>2.5</v>
      </c>
      <c r="V35">
        <f t="shared" si="1"/>
        <v>11</v>
      </c>
    </row>
    <row r="36" spans="1:22" x14ac:dyDescent="0.2">
      <c r="A36" s="11">
        <v>40341</v>
      </c>
      <c r="B36">
        <v>11</v>
      </c>
      <c r="C36">
        <v>0.66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f>SUM(B36:S36)</f>
        <v>12.66</v>
      </c>
      <c r="U36">
        <v>12.3</v>
      </c>
      <c r="V36">
        <f>T36+U36</f>
        <v>24.96</v>
      </c>
    </row>
    <row r="37" spans="1:22" x14ac:dyDescent="0.2">
      <c r="A37" s="11">
        <v>40342</v>
      </c>
      <c r="B37">
        <v>11</v>
      </c>
      <c r="C37">
        <v>0.66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f t="shared" si="0"/>
        <v>12.66</v>
      </c>
      <c r="U37">
        <v>12.3</v>
      </c>
      <c r="V37">
        <f t="shared" si="1"/>
        <v>24.96</v>
      </c>
    </row>
    <row r="38" spans="1:22" x14ac:dyDescent="0.2">
      <c r="A38" s="11">
        <v>40343</v>
      </c>
      <c r="B38">
        <v>11</v>
      </c>
      <c r="C38">
        <v>0.66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f t="shared" si="0"/>
        <v>12.66</v>
      </c>
      <c r="U38">
        <v>12.3</v>
      </c>
      <c r="V38">
        <f t="shared" si="1"/>
        <v>24.96</v>
      </c>
    </row>
    <row r="39" spans="1:22" x14ac:dyDescent="0.2">
      <c r="A39" s="11">
        <v>40344</v>
      </c>
      <c r="B39">
        <v>46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f t="shared" si="0"/>
        <v>47</v>
      </c>
      <c r="U39">
        <v>23</v>
      </c>
      <c r="V39">
        <f t="shared" si="1"/>
        <v>70</v>
      </c>
    </row>
    <row r="40" spans="1:22" x14ac:dyDescent="0.2">
      <c r="A40" s="11">
        <v>40345</v>
      </c>
      <c r="B40">
        <v>46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f t="shared" si="0"/>
        <v>47</v>
      </c>
      <c r="U40">
        <v>23</v>
      </c>
      <c r="V40">
        <f t="shared" si="1"/>
        <v>70</v>
      </c>
    </row>
    <row r="41" spans="1:22" x14ac:dyDescent="0.2">
      <c r="A41" s="11">
        <v>40346</v>
      </c>
      <c r="B41" s="3">
        <v>21.5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1.5</v>
      </c>
      <c r="P41" s="3">
        <v>0</v>
      </c>
      <c r="Q41" s="3">
        <v>0</v>
      </c>
      <c r="R41" s="3">
        <v>0</v>
      </c>
      <c r="S41" s="3">
        <v>0</v>
      </c>
      <c r="T41">
        <f>SUM(B41:S41)</f>
        <v>23</v>
      </c>
      <c r="U41">
        <v>8</v>
      </c>
      <c r="V41">
        <f>T41+U41</f>
        <v>31</v>
      </c>
    </row>
    <row r="42" spans="1:22" x14ac:dyDescent="0.2">
      <c r="A42" s="11">
        <v>40347</v>
      </c>
      <c r="B42" s="3">
        <v>21.5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1.5</v>
      </c>
      <c r="P42" s="3">
        <v>0</v>
      </c>
      <c r="Q42" s="3">
        <v>0</v>
      </c>
      <c r="R42" s="3">
        <v>0</v>
      </c>
      <c r="S42" s="3">
        <v>0</v>
      </c>
      <c r="T42">
        <f t="shared" si="0"/>
        <v>23</v>
      </c>
      <c r="U42">
        <v>8</v>
      </c>
      <c r="V42">
        <f t="shared" si="1"/>
        <v>31</v>
      </c>
    </row>
    <row r="43" spans="1:22" x14ac:dyDescent="0.2">
      <c r="A43" s="11">
        <v>40348</v>
      </c>
      <c r="B43" s="4">
        <v>33.33</v>
      </c>
      <c r="C43" s="4">
        <v>1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0.33</v>
      </c>
      <c r="K43" s="4">
        <v>0</v>
      </c>
      <c r="L43" s="4">
        <v>0</v>
      </c>
      <c r="M43" s="4">
        <v>0</v>
      </c>
      <c r="N43" s="4">
        <v>0</v>
      </c>
      <c r="O43" s="4">
        <v>1</v>
      </c>
      <c r="P43" s="4">
        <v>0</v>
      </c>
      <c r="Q43" s="4">
        <v>0</v>
      </c>
      <c r="R43" s="4">
        <v>0.33</v>
      </c>
      <c r="S43" s="4">
        <v>0</v>
      </c>
      <c r="T43">
        <f>SUM(B43:S43)</f>
        <v>35.989999999999995</v>
      </c>
      <c r="U43">
        <v>0.66</v>
      </c>
      <c r="V43">
        <f>T43+U43</f>
        <v>36.649999999999991</v>
      </c>
    </row>
    <row r="44" spans="1:22" x14ac:dyDescent="0.2">
      <c r="A44" s="11">
        <v>40349</v>
      </c>
      <c r="B44" s="4">
        <v>33.33</v>
      </c>
      <c r="C44" s="4">
        <v>1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0.33</v>
      </c>
      <c r="K44" s="4">
        <v>0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0</v>
      </c>
      <c r="R44" s="4">
        <v>0.33</v>
      </c>
      <c r="S44" s="4">
        <v>0</v>
      </c>
      <c r="T44">
        <f t="shared" si="0"/>
        <v>35.989999999999995</v>
      </c>
      <c r="U44">
        <v>0.66</v>
      </c>
      <c r="V44">
        <f t="shared" si="1"/>
        <v>36.649999999999991</v>
      </c>
    </row>
    <row r="45" spans="1:22" x14ac:dyDescent="0.2">
      <c r="A45" s="11">
        <v>40350</v>
      </c>
      <c r="B45" s="4">
        <v>33.33</v>
      </c>
      <c r="C45" s="4">
        <v>1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0.33</v>
      </c>
      <c r="K45" s="4">
        <v>0</v>
      </c>
      <c r="L45" s="4">
        <v>0</v>
      </c>
      <c r="M45" s="4">
        <v>0</v>
      </c>
      <c r="N45" s="4">
        <v>0</v>
      </c>
      <c r="O45" s="4">
        <v>1</v>
      </c>
      <c r="P45" s="4">
        <v>0</v>
      </c>
      <c r="Q45" s="4">
        <v>0</v>
      </c>
      <c r="R45" s="4">
        <v>0.33</v>
      </c>
      <c r="S45" s="4">
        <v>0</v>
      </c>
      <c r="T45">
        <f t="shared" si="0"/>
        <v>35.989999999999995</v>
      </c>
      <c r="U45">
        <v>0.66</v>
      </c>
      <c r="V45">
        <f t="shared" si="1"/>
        <v>36.649999999999991</v>
      </c>
    </row>
    <row r="46" spans="1:22" x14ac:dyDescent="0.2">
      <c r="A46" s="11">
        <v>40351</v>
      </c>
      <c r="B46" s="4">
        <v>52</v>
      </c>
      <c r="C46" s="4">
        <v>1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0.5</v>
      </c>
      <c r="M46" s="4">
        <v>0</v>
      </c>
      <c r="N46" s="4">
        <v>0</v>
      </c>
      <c r="O46" s="4">
        <v>2</v>
      </c>
      <c r="P46" s="4">
        <v>0</v>
      </c>
      <c r="Q46" s="4">
        <v>0</v>
      </c>
      <c r="R46" s="4">
        <v>0.5</v>
      </c>
      <c r="S46" s="4">
        <v>0</v>
      </c>
      <c r="T46">
        <f t="shared" si="0"/>
        <v>56</v>
      </c>
      <c r="U46">
        <v>0.5</v>
      </c>
      <c r="V46">
        <f t="shared" si="1"/>
        <v>56.5</v>
      </c>
    </row>
    <row r="47" spans="1:22" x14ac:dyDescent="0.2">
      <c r="A47" s="11">
        <v>40352</v>
      </c>
      <c r="B47" s="4">
        <v>52</v>
      </c>
      <c r="C47" s="4">
        <v>1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0.5</v>
      </c>
      <c r="M47" s="4">
        <v>0</v>
      </c>
      <c r="N47" s="4">
        <v>0</v>
      </c>
      <c r="O47" s="4">
        <v>2</v>
      </c>
      <c r="P47" s="4">
        <v>0</v>
      </c>
      <c r="Q47" s="4">
        <v>0</v>
      </c>
      <c r="R47" s="4">
        <v>0.5</v>
      </c>
      <c r="S47" s="4">
        <v>0</v>
      </c>
      <c r="T47">
        <f t="shared" si="0"/>
        <v>56</v>
      </c>
      <c r="U47">
        <v>0.5</v>
      </c>
      <c r="V47">
        <f t="shared" si="1"/>
        <v>56.5</v>
      </c>
    </row>
    <row r="48" spans="1:22" x14ac:dyDescent="0.2">
      <c r="A48" s="11">
        <v>40353</v>
      </c>
      <c r="B48" s="4">
        <v>12.5</v>
      </c>
      <c r="C48" s="4">
        <v>0.5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>
        <f t="shared" si="0"/>
        <v>13</v>
      </c>
      <c r="U48">
        <v>1.5</v>
      </c>
      <c r="V48">
        <f t="shared" si="1"/>
        <v>14.5</v>
      </c>
    </row>
    <row r="49" spans="1:22" x14ac:dyDescent="0.2">
      <c r="A49" s="11">
        <v>40354</v>
      </c>
      <c r="B49" s="4">
        <v>12.5</v>
      </c>
      <c r="C49" s="4">
        <v>0.5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>
        <f t="shared" si="0"/>
        <v>13</v>
      </c>
      <c r="U49">
        <v>1.5</v>
      </c>
      <c r="V49">
        <f t="shared" si="1"/>
        <v>14.5</v>
      </c>
    </row>
    <row r="50" spans="1:22" x14ac:dyDescent="0.2">
      <c r="A50" s="11">
        <v>40355</v>
      </c>
      <c r="B50" s="4">
        <v>26.6</v>
      </c>
      <c r="C50" s="4">
        <v>1.33</v>
      </c>
      <c r="D50" s="4">
        <v>0</v>
      </c>
      <c r="E50" s="4">
        <v>0.66</v>
      </c>
      <c r="F50" s="4">
        <v>0</v>
      </c>
      <c r="G50" s="4">
        <v>0</v>
      </c>
      <c r="H50" s="4">
        <v>0</v>
      </c>
      <c r="I50" s="4">
        <v>0</v>
      </c>
      <c r="J50" s="4">
        <v>0.33</v>
      </c>
      <c r="K50" s="4">
        <v>0</v>
      </c>
      <c r="L50" s="4">
        <v>0</v>
      </c>
      <c r="M50" s="4">
        <v>0</v>
      </c>
      <c r="N50" s="4">
        <v>0</v>
      </c>
      <c r="O50" s="4">
        <v>0.33</v>
      </c>
      <c r="P50" s="4">
        <v>0</v>
      </c>
      <c r="Q50" s="4">
        <v>0</v>
      </c>
      <c r="R50" s="4">
        <v>0.66</v>
      </c>
      <c r="S50" s="4">
        <v>0</v>
      </c>
      <c r="T50">
        <f t="shared" si="0"/>
        <v>29.909999999999997</v>
      </c>
      <c r="U50">
        <v>5.33</v>
      </c>
      <c r="V50">
        <f t="shared" si="1"/>
        <v>35.239999999999995</v>
      </c>
    </row>
    <row r="51" spans="1:22" x14ac:dyDescent="0.2">
      <c r="A51" s="11">
        <v>40356</v>
      </c>
      <c r="B51" s="4">
        <v>26.6</v>
      </c>
      <c r="C51" s="4">
        <v>1.33</v>
      </c>
      <c r="D51" s="4">
        <v>0</v>
      </c>
      <c r="E51" s="4">
        <v>0.66</v>
      </c>
      <c r="F51" s="4">
        <v>0</v>
      </c>
      <c r="G51" s="4">
        <v>0</v>
      </c>
      <c r="H51" s="4">
        <v>0</v>
      </c>
      <c r="I51" s="4">
        <v>0</v>
      </c>
      <c r="J51" s="4">
        <v>0.33</v>
      </c>
      <c r="K51" s="4">
        <v>0</v>
      </c>
      <c r="L51" s="4">
        <v>0</v>
      </c>
      <c r="M51" s="4">
        <v>0</v>
      </c>
      <c r="N51" s="4">
        <v>0</v>
      </c>
      <c r="O51" s="4">
        <v>0.33</v>
      </c>
      <c r="P51" s="4">
        <v>0</v>
      </c>
      <c r="Q51" s="4">
        <v>0</v>
      </c>
      <c r="R51" s="4">
        <v>0.66</v>
      </c>
      <c r="S51" s="4">
        <v>0</v>
      </c>
      <c r="T51">
        <f t="shared" si="0"/>
        <v>29.909999999999997</v>
      </c>
      <c r="U51">
        <v>5.33</v>
      </c>
      <c r="V51">
        <f t="shared" si="1"/>
        <v>35.239999999999995</v>
      </c>
    </row>
    <row r="52" spans="1:22" x14ac:dyDescent="0.2">
      <c r="A52" s="11">
        <v>40357</v>
      </c>
      <c r="B52" s="4">
        <v>26.6</v>
      </c>
      <c r="C52" s="4">
        <v>1.33</v>
      </c>
      <c r="D52" s="4">
        <v>0</v>
      </c>
      <c r="E52" s="4">
        <v>0.66</v>
      </c>
      <c r="F52" s="4">
        <v>0</v>
      </c>
      <c r="G52" s="4">
        <v>0</v>
      </c>
      <c r="H52" s="4">
        <v>0</v>
      </c>
      <c r="I52" s="4">
        <v>0</v>
      </c>
      <c r="J52" s="4">
        <v>0.33</v>
      </c>
      <c r="K52" s="4">
        <v>0</v>
      </c>
      <c r="L52" s="4">
        <v>0</v>
      </c>
      <c r="M52" s="4">
        <v>0</v>
      </c>
      <c r="N52" s="4">
        <v>0</v>
      </c>
      <c r="O52" s="4">
        <v>0.33</v>
      </c>
      <c r="P52" s="4">
        <v>0</v>
      </c>
      <c r="Q52" s="4">
        <v>0</v>
      </c>
      <c r="R52" s="4">
        <v>0.66</v>
      </c>
      <c r="S52" s="4">
        <v>0</v>
      </c>
      <c r="T52">
        <f>SUM(B52:S52)</f>
        <v>29.909999999999997</v>
      </c>
      <c r="U52">
        <v>5.33</v>
      </c>
      <c r="V52">
        <f>T52+U52</f>
        <v>35.239999999999995</v>
      </c>
    </row>
    <row r="53" spans="1:22" x14ac:dyDescent="0.2">
      <c r="A53" s="11">
        <v>40358</v>
      </c>
      <c r="B53" s="4">
        <v>17</v>
      </c>
      <c r="C53" s="4">
        <v>0.5</v>
      </c>
      <c r="D53" s="4">
        <v>0</v>
      </c>
      <c r="E53" s="4">
        <v>0</v>
      </c>
      <c r="F53" s="4">
        <v>0</v>
      </c>
      <c r="G53" s="4">
        <v>0.5</v>
      </c>
      <c r="H53" s="4">
        <v>0</v>
      </c>
      <c r="I53" s="4">
        <v>0.5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0.5</v>
      </c>
      <c r="S53" s="4">
        <v>0</v>
      </c>
      <c r="T53">
        <f>SUM(B53:S53)</f>
        <v>19</v>
      </c>
      <c r="U53">
        <v>12</v>
      </c>
      <c r="V53">
        <f>T53+U53</f>
        <v>31</v>
      </c>
    </row>
    <row r="54" spans="1:22" x14ac:dyDescent="0.2">
      <c r="A54" s="11">
        <v>40359</v>
      </c>
      <c r="B54" s="4">
        <v>17</v>
      </c>
      <c r="C54" s="4">
        <v>0.5</v>
      </c>
      <c r="D54" s="4">
        <v>0</v>
      </c>
      <c r="E54" s="4">
        <v>0</v>
      </c>
      <c r="F54" s="4">
        <v>0</v>
      </c>
      <c r="G54" s="4">
        <v>0.5</v>
      </c>
      <c r="H54" s="4">
        <v>0</v>
      </c>
      <c r="I54" s="4">
        <v>0.5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0.5</v>
      </c>
      <c r="S54" s="4">
        <v>0</v>
      </c>
      <c r="T54">
        <f t="shared" si="0"/>
        <v>19</v>
      </c>
      <c r="U54">
        <v>12</v>
      </c>
      <c r="V54">
        <f t="shared" si="1"/>
        <v>31</v>
      </c>
    </row>
    <row r="55" spans="1:22" x14ac:dyDescent="0.2">
      <c r="A55" s="11">
        <v>40360</v>
      </c>
      <c r="B55" s="4">
        <v>1.5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0.5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>
        <f>SUM(B55:S55)</f>
        <v>2</v>
      </c>
      <c r="U55">
        <v>1</v>
      </c>
      <c r="V55">
        <f>T55+U55</f>
        <v>3</v>
      </c>
    </row>
    <row r="56" spans="1:22" x14ac:dyDescent="0.2">
      <c r="A56" s="11">
        <v>40361</v>
      </c>
      <c r="B56" s="4">
        <v>1.5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0.5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>
        <f t="shared" si="0"/>
        <v>2</v>
      </c>
      <c r="U56">
        <v>1</v>
      </c>
      <c r="V56">
        <f t="shared" si="1"/>
        <v>3</v>
      </c>
    </row>
    <row r="57" spans="1:22" x14ac:dyDescent="0.2">
      <c r="A57" s="11">
        <v>40362</v>
      </c>
      <c r="B57" s="4">
        <v>66.5</v>
      </c>
      <c r="C57" s="4">
        <v>2.25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0.5</v>
      </c>
      <c r="J57" s="4">
        <v>0.25</v>
      </c>
      <c r="K57" s="4">
        <v>0</v>
      </c>
      <c r="L57" s="4">
        <v>0</v>
      </c>
      <c r="M57" s="4">
        <v>0</v>
      </c>
      <c r="N57" s="4">
        <v>0</v>
      </c>
      <c r="O57" s="4">
        <v>0.5</v>
      </c>
      <c r="P57" s="4">
        <v>0</v>
      </c>
      <c r="Q57" s="4">
        <v>0</v>
      </c>
      <c r="R57" s="4">
        <v>0.5</v>
      </c>
      <c r="S57" s="4">
        <v>0</v>
      </c>
      <c r="T57">
        <f t="shared" si="0"/>
        <v>70.5</v>
      </c>
      <c r="U57">
        <v>7.75</v>
      </c>
      <c r="V57">
        <f t="shared" si="1"/>
        <v>78.25</v>
      </c>
    </row>
    <row r="58" spans="1:22" x14ac:dyDescent="0.2">
      <c r="A58" s="11">
        <v>40363</v>
      </c>
      <c r="B58" s="4">
        <v>66.5</v>
      </c>
      <c r="C58" s="4">
        <v>2.25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0.5</v>
      </c>
      <c r="J58" s="4">
        <v>0.25</v>
      </c>
      <c r="K58" s="4">
        <v>0</v>
      </c>
      <c r="L58" s="4">
        <v>0</v>
      </c>
      <c r="M58" s="4">
        <v>0</v>
      </c>
      <c r="N58" s="4">
        <v>0</v>
      </c>
      <c r="O58" s="4">
        <v>0.5</v>
      </c>
      <c r="P58" s="4">
        <v>0</v>
      </c>
      <c r="Q58" s="4">
        <v>0</v>
      </c>
      <c r="R58" s="4">
        <v>0.5</v>
      </c>
      <c r="S58" s="4">
        <v>0</v>
      </c>
      <c r="T58">
        <f t="shared" si="0"/>
        <v>70.5</v>
      </c>
      <c r="U58">
        <v>7.75</v>
      </c>
      <c r="V58">
        <f t="shared" si="1"/>
        <v>78.25</v>
      </c>
    </row>
    <row r="59" spans="1:22" x14ac:dyDescent="0.2">
      <c r="A59" s="11">
        <v>40364</v>
      </c>
      <c r="B59" s="4">
        <v>66.5</v>
      </c>
      <c r="C59" s="4">
        <v>2.25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0.5</v>
      </c>
      <c r="J59" s="4">
        <v>0.25</v>
      </c>
      <c r="K59" s="4">
        <v>0</v>
      </c>
      <c r="L59" s="4">
        <v>0</v>
      </c>
      <c r="M59" s="4">
        <v>0</v>
      </c>
      <c r="N59" s="4">
        <v>0</v>
      </c>
      <c r="O59" s="4">
        <v>0.5</v>
      </c>
      <c r="P59" s="4">
        <v>0</v>
      </c>
      <c r="Q59" s="4">
        <v>0</v>
      </c>
      <c r="R59" s="4">
        <v>0.5</v>
      </c>
      <c r="S59" s="4">
        <v>0</v>
      </c>
      <c r="T59">
        <f t="shared" si="0"/>
        <v>70.5</v>
      </c>
      <c r="U59">
        <v>7.75</v>
      </c>
      <c r="V59">
        <f t="shared" si="1"/>
        <v>78.25</v>
      </c>
    </row>
    <row r="60" spans="1:22" x14ac:dyDescent="0.2">
      <c r="A60" s="11">
        <v>40365</v>
      </c>
      <c r="B60" s="4">
        <v>66.5</v>
      </c>
      <c r="C60" s="4">
        <v>2.25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0.5</v>
      </c>
      <c r="J60" s="4">
        <v>0.25</v>
      </c>
      <c r="K60" s="4">
        <v>0</v>
      </c>
      <c r="L60" s="4">
        <v>0</v>
      </c>
      <c r="M60" s="4">
        <v>0</v>
      </c>
      <c r="N60" s="4">
        <v>0</v>
      </c>
      <c r="O60" s="4">
        <v>0.5</v>
      </c>
      <c r="P60" s="4">
        <v>0</v>
      </c>
      <c r="Q60" s="4">
        <v>0</v>
      </c>
      <c r="R60" s="4">
        <v>0.5</v>
      </c>
      <c r="S60" s="4">
        <v>0</v>
      </c>
      <c r="T60">
        <f t="shared" si="0"/>
        <v>70.5</v>
      </c>
      <c r="U60">
        <v>7.75</v>
      </c>
      <c r="V60">
        <f t="shared" si="1"/>
        <v>78.25</v>
      </c>
    </row>
    <row r="61" spans="1:22" x14ac:dyDescent="0.2">
      <c r="A61" s="11">
        <v>40366</v>
      </c>
      <c r="B61" s="4">
        <v>16</v>
      </c>
      <c r="C61" s="4">
        <v>0</v>
      </c>
      <c r="D61" s="4">
        <v>0</v>
      </c>
      <c r="E61" s="4">
        <v>1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3</v>
      </c>
      <c r="P61" s="4">
        <v>0</v>
      </c>
      <c r="Q61" s="4">
        <v>0</v>
      </c>
      <c r="R61" s="4">
        <v>0</v>
      </c>
      <c r="S61" s="4">
        <v>0</v>
      </c>
      <c r="T61">
        <f t="shared" si="0"/>
        <v>20</v>
      </c>
      <c r="U61">
        <v>5</v>
      </c>
      <c r="V61">
        <f t="shared" si="1"/>
        <v>25</v>
      </c>
    </row>
    <row r="62" spans="1:22" x14ac:dyDescent="0.2">
      <c r="A62" s="11">
        <v>40367</v>
      </c>
      <c r="B62" s="4">
        <v>9</v>
      </c>
      <c r="C62" s="4">
        <v>1</v>
      </c>
      <c r="D62" s="4">
        <v>0</v>
      </c>
      <c r="E62" s="4">
        <v>0</v>
      </c>
      <c r="F62" s="4">
        <v>0</v>
      </c>
      <c r="G62" s="4">
        <v>1</v>
      </c>
      <c r="H62" s="4">
        <v>0</v>
      </c>
      <c r="I62" s="4">
        <v>2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0.5</v>
      </c>
      <c r="P62" s="4">
        <v>0</v>
      </c>
      <c r="Q62" s="4">
        <v>0</v>
      </c>
      <c r="R62" s="4">
        <v>0</v>
      </c>
      <c r="S62" s="4">
        <v>0</v>
      </c>
      <c r="T62">
        <f t="shared" si="0"/>
        <v>13.5</v>
      </c>
      <c r="U62">
        <v>6</v>
      </c>
      <c r="V62">
        <f t="shared" si="1"/>
        <v>19.5</v>
      </c>
    </row>
    <row r="63" spans="1:22" x14ac:dyDescent="0.2">
      <c r="A63" s="11">
        <v>40368</v>
      </c>
      <c r="B63" s="4">
        <v>9</v>
      </c>
      <c r="C63" s="4">
        <v>1</v>
      </c>
      <c r="D63" s="4">
        <v>0</v>
      </c>
      <c r="E63" s="4">
        <v>0</v>
      </c>
      <c r="F63" s="4">
        <v>0</v>
      </c>
      <c r="G63" s="4">
        <v>1</v>
      </c>
      <c r="H63" s="4">
        <v>0</v>
      </c>
      <c r="I63" s="4">
        <v>2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0.5</v>
      </c>
      <c r="P63" s="4">
        <v>0</v>
      </c>
      <c r="Q63" s="4">
        <v>0</v>
      </c>
      <c r="R63" s="4">
        <v>0</v>
      </c>
      <c r="S63" s="4">
        <v>0</v>
      </c>
      <c r="T63">
        <f t="shared" si="0"/>
        <v>13.5</v>
      </c>
      <c r="U63">
        <v>6</v>
      </c>
      <c r="V63">
        <f t="shared" si="1"/>
        <v>19.5</v>
      </c>
    </row>
    <row r="64" spans="1:22" x14ac:dyDescent="0.2">
      <c r="A64" s="11">
        <v>40369</v>
      </c>
      <c r="B64" s="4">
        <v>20.329999999999998</v>
      </c>
      <c r="C64" s="4">
        <v>2</v>
      </c>
      <c r="D64" s="4">
        <v>0</v>
      </c>
      <c r="E64" s="4">
        <v>0.67</v>
      </c>
      <c r="F64" s="4">
        <v>0</v>
      </c>
      <c r="G64" s="4">
        <v>1.67</v>
      </c>
      <c r="H64" s="4">
        <v>0</v>
      </c>
      <c r="I64" s="4">
        <v>1.67</v>
      </c>
      <c r="J64" s="4">
        <v>0</v>
      </c>
      <c r="K64" s="4">
        <v>0</v>
      </c>
      <c r="L64" s="4">
        <v>0</v>
      </c>
      <c r="M64" s="4">
        <v>0.67</v>
      </c>
      <c r="N64" s="4">
        <v>0</v>
      </c>
      <c r="O64" s="4">
        <v>3</v>
      </c>
      <c r="P64" s="4">
        <v>0</v>
      </c>
      <c r="Q64" s="4">
        <v>0</v>
      </c>
      <c r="R64" s="4">
        <v>0.33</v>
      </c>
      <c r="S64" s="4">
        <v>0</v>
      </c>
      <c r="T64">
        <f t="shared" si="0"/>
        <v>30.340000000000003</v>
      </c>
      <c r="U64">
        <v>3.67</v>
      </c>
      <c r="V64">
        <f t="shared" si="1"/>
        <v>34.010000000000005</v>
      </c>
    </row>
    <row r="65" spans="1:22" x14ac:dyDescent="0.2">
      <c r="A65" s="11">
        <v>40370</v>
      </c>
      <c r="B65" s="4">
        <v>20.329999999999998</v>
      </c>
      <c r="C65" s="4">
        <v>2</v>
      </c>
      <c r="D65" s="4">
        <v>0</v>
      </c>
      <c r="E65" s="4">
        <v>0.67</v>
      </c>
      <c r="F65" s="4">
        <v>0</v>
      </c>
      <c r="G65" s="4">
        <v>1.67</v>
      </c>
      <c r="H65" s="4">
        <v>0</v>
      </c>
      <c r="I65" s="4">
        <v>1.67</v>
      </c>
      <c r="J65" s="4">
        <v>0</v>
      </c>
      <c r="K65" s="4">
        <v>0</v>
      </c>
      <c r="L65" s="4">
        <v>0</v>
      </c>
      <c r="M65" s="4">
        <v>0.67</v>
      </c>
      <c r="N65" s="4">
        <v>0</v>
      </c>
      <c r="O65" s="4">
        <v>3</v>
      </c>
      <c r="P65" s="4">
        <v>0</v>
      </c>
      <c r="Q65" s="4">
        <v>0</v>
      </c>
      <c r="R65" s="4">
        <v>0.33</v>
      </c>
      <c r="S65" s="4">
        <v>0</v>
      </c>
      <c r="T65">
        <f t="shared" si="0"/>
        <v>30.340000000000003</v>
      </c>
      <c r="U65">
        <v>3.67</v>
      </c>
      <c r="V65">
        <f t="shared" si="1"/>
        <v>34.010000000000005</v>
      </c>
    </row>
    <row r="66" spans="1:22" x14ac:dyDescent="0.2">
      <c r="A66" s="11">
        <v>40371</v>
      </c>
      <c r="B66" s="4">
        <v>20.329999999999998</v>
      </c>
      <c r="C66" s="4">
        <v>2</v>
      </c>
      <c r="D66" s="4">
        <v>0</v>
      </c>
      <c r="E66" s="4">
        <v>0.67</v>
      </c>
      <c r="F66" s="4">
        <v>0</v>
      </c>
      <c r="G66" s="4">
        <v>1.67</v>
      </c>
      <c r="H66" s="4">
        <v>0</v>
      </c>
      <c r="I66" s="4">
        <v>1.67</v>
      </c>
      <c r="J66" s="4">
        <v>0</v>
      </c>
      <c r="K66" s="4">
        <v>0</v>
      </c>
      <c r="L66" s="4">
        <v>0</v>
      </c>
      <c r="M66" s="4">
        <v>0.67</v>
      </c>
      <c r="N66" s="4">
        <v>0</v>
      </c>
      <c r="O66" s="4">
        <v>3</v>
      </c>
      <c r="P66" s="4">
        <v>0</v>
      </c>
      <c r="Q66" s="4">
        <v>0</v>
      </c>
      <c r="R66" s="4">
        <v>0.33</v>
      </c>
      <c r="S66" s="4">
        <v>0</v>
      </c>
      <c r="T66">
        <f>SUM(B66:S66)</f>
        <v>30.340000000000003</v>
      </c>
      <c r="U66">
        <v>3.67</v>
      </c>
      <c r="V66">
        <f>T66+U66</f>
        <v>34.010000000000005</v>
      </c>
    </row>
    <row r="67" spans="1:22" x14ac:dyDescent="0.2">
      <c r="A67" s="11">
        <v>40372</v>
      </c>
      <c r="B67" s="4">
        <v>14.5</v>
      </c>
      <c r="C67" s="4">
        <v>1</v>
      </c>
      <c r="D67" s="4">
        <v>0</v>
      </c>
      <c r="E67" s="4">
        <v>0</v>
      </c>
      <c r="F67" s="4">
        <v>0</v>
      </c>
      <c r="G67" s="4">
        <v>0.5</v>
      </c>
      <c r="H67" s="4">
        <v>0</v>
      </c>
      <c r="I67" s="4">
        <v>8.5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1.5</v>
      </c>
      <c r="P67" s="4">
        <v>0</v>
      </c>
      <c r="Q67" s="4">
        <v>0</v>
      </c>
      <c r="R67" s="4">
        <v>1</v>
      </c>
      <c r="S67" s="4">
        <v>0</v>
      </c>
      <c r="T67">
        <f>SUM(B67:S67)</f>
        <v>27</v>
      </c>
      <c r="U67">
        <v>4.5</v>
      </c>
      <c r="V67">
        <f>T67+U67</f>
        <v>31.5</v>
      </c>
    </row>
    <row r="68" spans="1:22" x14ac:dyDescent="0.2">
      <c r="A68" s="11">
        <v>40373</v>
      </c>
      <c r="B68" s="4">
        <v>14.5</v>
      </c>
      <c r="C68" s="4">
        <v>1</v>
      </c>
      <c r="D68" s="4">
        <v>0</v>
      </c>
      <c r="E68" s="4">
        <v>0</v>
      </c>
      <c r="F68" s="4">
        <v>0</v>
      </c>
      <c r="G68" s="4">
        <v>0.5</v>
      </c>
      <c r="H68" s="4">
        <v>0</v>
      </c>
      <c r="I68" s="4">
        <v>8.5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1.5</v>
      </c>
      <c r="P68" s="4">
        <v>0</v>
      </c>
      <c r="Q68" s="4">
        <v>0</v>
      </c>
      <c r="R68" s="4">
        <v>1</v>
      </c>
      <c r="S68" s="4">
        <v>0</v>
      </c>
      <c r="T68">
        <f t="shared" si="0"/>
        <v>27</v>
      </c>
      <c r="U68">
        <v>4.5</v>
      </c>
      <c r="V68">
        <f t="shared" si="1"/>
        <v>31.5</v>
      </c>
    </row>
    <row r="69" spans="1:22" x14ac:dyDescent="0.2">
      <c r="A69" s="11">
        <v>40374</v>
      </c>
      <c r="B69" s="4">
        <v>7.5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1">
        <v>0</v>
      </c>
      <c r="I69" s="4">
        <v>3</v>
      </c>
      <c r="J69" s="4">
        <v>0</v>
      </c>
      <c r="K69" s="4">
        <v>0</v>
      </c>
      <c r="L69" s="4">
        <v>0</v>
      </c>
      <c r="M69" s="4">
        <v>0</v>
      </c>
      <c r="N69" s="1">
        <v>0</v>
      </c>
      <c r="O69" s="4">
        <v>1.5</v>
      </c>
      <c r="P69" s="4">
        <v>0</v>
      </c>
      <c r="Q69" s="1">
        <v>0</v>
      </c>
      <c r="R69" s="4">
        <v>0.5</v>
      </c>
      <c r="S69" s="1">
        <v>0</v>
      </c>
      <c r="T69">
        <f t="shared" si="0"/>
        <v>12.5</v>
      </c>
      <c r="U69">
        <v>1.5</v>
      </c>
      <c r="V69">
        <f t="shared" si="1"/>
        <v>14</v>
      </c>
    </row>
    <row r="70" spans="1:22" x14ac:dyDescent="0.2">
      <c r="A70" s="11">
        <v>40375</v>
      </c>
      <c r="B70" s="4">
        <v>7.5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1">
        <v>0</v>
      </c>
      <c r="I70" s="4">
        <v>3</v>
      </c>
      <c r="J70" s="4">
        <v>0</v>
      </c>
      <c r="K70" s="4">
        <v>0</v>
      </c>
      <c r="L70" s="4">
        <v>0</v>
      </c>
      <c r="M70" s="4">
        <v>0</v>
      </c>
      <c r="N70" s="1">
        <v>0</v>
      </c>
      <c r="O70" s="4">
        <v>1.5</v>
      </c>
      <c r="P70" s="4">
        <v>0</v>
      </c>
      <c r="Q70" s="1">
        <v>0</v>
      </c>
      <c r="R70" s="4">
        <v>0.5</v>
      </c>
      <c r="S70" s="1">
        <v>0</v>
      </c>
      <c r="T70">
        <f t="shared" si="0"/>
        <v>12.5</v>
      </c>
      <c r="U70">
        <v>1.5</v>
      </c>
      <c r="V70">
        <f t="shared" si="1"/>
        <v>14</v>
      </c>
    </row>
    <row r="71" spans="1:22" x14ac:dyDescent="0.2">
      <c r="A71" s="11">
        <v>40376</v>
      </c>
      <c r="B71" s="4" t="s">
        <v>32</v>
      </c>
      <c r="C71" s="4" t="s">
        <v>32</v>
      </c>
      <c r="D71" s="4" t="s">
        <v>32</v>
      </c>
      <c r="E71" s="4" t="s">
        <v>32</v>
      </c>
      <c r="F71" s="4" t="s">
        <v>32</v>
      </c>
      <c r="G71" s="4" t="s">
        <v>32</v>
      </c>
      <c r="H71" s="4" t="s">
        <v>32</v>
      </c>
      <c r="I71" s="4" t="s">
        <v>32</v>
      </c>
      <c r="J71" s="4" t="s">
        <v>32</v>
      </c>
      <c r="K71" s="4" t="s">
        <v>32</v>
      </c>
      <c r="L71" s="4" t="s">
        <v>32</v>
      </c>
      <c r="M71" s="4" t="s">
        <v>32</v>
      </c>
      <c r="N71" s="4" t="s">
        <v>32</v>
      </c>
      <c r="O71" s="4" t="s">
        <v>32</v>
      </c>
      <c r="P71" s="4" t="s">
        <v>32</v>
      </c>
      <c r="Q71" s="4" t="s">
        <v>32</v>
      </c>
      <c r="R71" s="4" t="s">
        <v>32</v>
      </c>
      <c r="S71" s="4" t="s">
        <v>32</v>
      </c>
      <c r="T71" s="4" t="s">
        <v>32</v>
      </c>
      <c r="U71" s="4" t="s">
        <v>32</v>
      </c>
      <c r="V71" s="4" t="s">
        <v>32</v>
      </c>
    </row>
    <row r="72" spans="1:22" x14ac:dyDescent="0.2">
      <c r="A72" s="11">
        <v>40377</v>
      </c>
      <c r="B72" s="4" t="s">
        <v>32</v>
      </c>
      <c r="C72" s="4" t="s">
        <v>32</v>
      </c>
      <c r="D72" s="4" t="s">
        <v>32</v>
      </c>
      <c r="E72" s="4" t="s">
        <v>32</v>
      </c>
      <c r="F72" s="4" t="s">
        <v>32</v>
      </c>
      <c r="G72" s="4" t="s">
        <v>32</v>
      </c>
      <c r="H72" s="4" t="s">
        <v>32</v>
      </c>
      <c r="I72" s="4" t="s">
        <v>32</v>
      </c>
      <c r="J72" s="4" t="s">
        <v>32</v>
      </c>
      <c r="K72" s="4" t="s">
        <v>32</v>
      </c>
      <c r="L72" s="4" t="s">
        <v>32</v>
      </c>
      <c r="M72" s="4" t="s">
        <v>32</v>
      </c>
      <c r="N72" s="4" t="s">
        <v>32</v>
      </c>
      <c r="O72" s="4" t="s">
        <v>32</v>
      </c>
      <c r="P72" s="4" t="s">
        <v>32</v>
      </c>
      <c r="Q72" s="4" t="s">
        <v>32</v>
      </c>
      <c r="R72" s="4" t="s">
        <v>32</v>
      </c>
      <c r="S72" s="4" t="s">
        <v>32</v>
      </c>
      <c r="T72" s="4" t="s">
        <v>32</v>
      </c>
      <c r="U72" s="4" t="s">
        <v>32</v>
      </c>
      <c r="V72" s="4" t="s">
        <v>32</v>
      </c>
    </row>
    <row r="73" spans="1:22" x14ac:dyDescent="0.2">
      <c r="A73" s="11">
        <v>40378</v>
      </c>
      <c r="B73" s="4" t="s">
        <v>32</v>
      </c>
      <c r="C73" s="4" t="s">
        <v>32</v>
      </c>
      <c r="D73" s="4" t="s">
        <v>32</v>
      </c>
      <c r="E73" s="4" t="s">
        <v>32</v>
      </c>
      <c r="F73" s="4" t="s">
        <v>32</v>
      </c>
      <c r="G73" s="4" t="s">
        <v>32</v>
      </c>
      <c r="H73" s="4" t="s">
        <v>32</v>
      </c>
      <c r="I73" s="4" t="s">
        <v>32</v>
      </c>
      <c r="J73" s="4" t="s">
        <v>32</v>
      </c>
      <c r="K73" s="4" t="s">
        <v>32</v>
      </c>
      <c r="L73" s="4" t="s">
        <v>32</v>
      </c>
      <c r="M73" s="4" t="s">
        <v>32</v>
      </c>
      <c r="N73" s="4" t="s">
        <v>32</v>
      </c>
      <c r="O73" s="4" t="s">
        <v>32</v>
      </c>
      <c r="P73" s="4" t="s">
        <v>32</v>
      </c>
      <c r="Q73" s="4" t="s">
        <v>32</v>
      </c>
      <c r="R73" s="4" t="s">
        <v>32</v>
      </c>
      <c r="S73" s="4" t="s">
        <v>32</v>
      </c>
      <c r="T73" s="4" t="s">
        <v>32</v>
      </c>
      <c r="U73" s="4" t="s">
        <v>32</v>
      </c>
      <c r="V73" s="4" t="s">
        <v>32</v>
      </c>
    </row>
    <row r="74" spans="1:22" x14ac:dyDescent="0.2">
      <c r="A74" s="11">
        <v>40379</v>
      </c>
      <c r="B74" s="4" t="s">
        <v>32</v>
      </c>
      <c r="C74" s="4" t="s">
        <v>32</v>
      </c>
      <c r="D74" s="4" t="s">
        <v>32</v>
      </c>
      <c r="E74" s="4" t="s">
        <v>32</v>
      </c>
      <c r="F74" s="4" t="s">
        <v>32</v>
      </c>
      <c r="G74" s="4" t="s">
        <v>32</v>
      </c>
      <c r="H74" s="4" t="s">
        <v>32</v>
      </c>
      <c r="I74" s="4" t="s">
        <v>32</v>
      </c>
      <c r="J74" s="4" t="s">
        <v>32</v>
      </c>
      <c r="K74" s="4" t="s">
        <v>32</v>
      </c>
      <c r="L74" s="4" t="s">
        <v>32</v>
      </c>
      <c r="M74" s="4" t="s">
        <v>32</v>
      </c>
      <c r="N74" s="4" t="s">
        <v>32</v>
      </c>
      <c r="O74" s="4" t="s">
        <v>32</v>
      </c>
      <c r="P74" s="4" t="s">
        <v>32</v>
      </c>
      <c r="Q74" s="4" t="s">
        <v>32</v>
      </c>
      <c r="R74" s="4" t="s">
        <v>32</v>
      </c>
      <c r="S74" s="4" t="s">
        <v>32</v>
      </c>
      <c r="T74" s="4" t="s">
        <v>32</v>
      </c>
      <c r="U74" s="4" t="s">
        <v>32</v>
      </c>
      <c r="V74" s="4" t="s">
        <v>32</v>
      </c>
    </row>
    <row r="75" spans="1:22" x14ac:dyDescent="0.2">
      <c r="A75" s="11">
        <v>40380</v>
      </c>
      <c r="B75" s="4">
        <v>14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4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2</v>
      </c>
      <c r="P75" s="4">
        <v>0</v>
      </c>
      <c r="Q75" s="4">
        <v>0</v>
      </c>
      <c r="R75" s="4">
        <v>2</v>
      </c>
      <c r="S75" s="4">
        <v>0</v>
      </c>
      <c r="T75">
        <f t="shared" ref="T75:T100" si="2">SUM(B75:S75)</f>
        <v>22</v>
      </c>
      <c r="U75">
        <v>8</v>
      </c>
      <c r="V75">
        <f t="shared" ref="V75:V100" si="3">T75+U75</f>
        <v>30</v>
      </c>
    </row>
    <row r="76" spans="1:22" x14ac:dyDescent="0.2">
      <c r="A76" s="11">
        <v>40381</v>
      </c>
      <c r="B76" s="4">
        <v>26</v>
      </c>
      <c r="C76">
        <v>1.5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0.5</v>
      </c>
      <c r="P76">
        <v>0</v>
      </c>
      <c r="Q76">
        <v>0</v>
      </c>
      <c r="R76">
        <v>1</v>
      </c>
      <c r="S76">
        <v>0</v>
      </c>
      <c r="T76">
        <f t="shared" si="2"/>
        <v>29</v>
      </c>
      <c r="U76">
        <v>34</v>
      </c>
      <c r="V76">
        <f t="shared" si="3"/>
        <v>63</v>
      </c>
    </row>
    <row r="77" spans="1:22" x14ac:dyDescent="0.2">
      <c r="A77" s="11">
        <v>40382</v>
      </c>
      <c r="B77" s="4">
        <v>26</v>
      </c>
      <c r="C77">
        <v>1.5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0.5</v>
      </c>
      <c r="P77">
        <v>0</v>
      </c>
      <c r="Q77">
        <v>0</v>
      </c>
      <c r="R77">
        <v>1</v>
      </c>
      <c r="S77">
        <v>0</v>
      </c>
      <c r="T77">
        <f t="shared" si="2"/>
        <v>29</v>
      </c>
      <c r="U77">
        <v>34</v>
      </c>
      <c r="V77">
        <f t="shared" si="3"/>
        <v>63</v>
      </c>
    </row>
    <row r="78" spans="1:22" x14ac:dyDescent="0.2">
      <c r="A78" s="11">
        <v>40383</v>
      </c>
      <c r="B78" s="4">
        <v>27.6</v>
      </c>
      <c r="C78" s="4">
        <v>1.33</v>
      </c>
      <c r="D78" s="4">
        <v>0</v>
      </c>
      <c r="E78" s="4">
        <v>0.33</v>
      </c>
      <c r="F78" s="4">
        <v>33</v>
      </c>
      <c r="G78" s="4">
        <v>0</v>
      </c>
      <c r="H78" s="4">
        <v>0</v>
      </c>
      <c r="I78" s="4">
        <v>2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>
        <f>SUM(B78:S78)</f>
        <v>65.259999999999991</v>
      </c>
      <c r="U78">
        <v>18.3</v>
      </c>
      <c r="V78">
        <f>T78+U78</f>
        <v>83.559999999999988</v>
      </c>
    </row>
    <row r="79" spans="1:22" x14ac:dyDescent="0.2">
      <c r="A79" s="11">
        <v>40384</v>
      </c>
      <c r="B79" s="4">
        <v>27.6</v>
      </c>
      <c r="C79" s="4">
        <v>1.33</v>
      </c>
      <c r="D79" s="4">
        <v>0</v>
      </c>
      <c r="E79" s="4">
        <v>0.33</v>
      </c>
      <c r="F79" s="4">
        <v>33</v>
      </c>
      <c r="G79" s="4">
        <v>0</v>
      </c>
      <c r="H79" s="4">
        <v>0</v>
      </c>
      <c r="I79" s="4">
        <v>2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0</v>
      </c>
      <c r="R79" s="4">
        <v>0</v>
      </c>
      <c r="S79" s="4">
        <v>0</v>
      </c>
      <c r="T79">
        <f t="shared" si="2"/>
        <v>65.259999999999991</v>
      </c>
      <c r="U79">
        <v>18.3</v>
      </c>
      <c r="V79">
        <f t="shared" si="3"/>
        <v>83.559999999999988</v>
      </c>
    </row>
    <row r="80" spans="1:22" x14ac:dyDescent="0.2">
      <c r="A80" s="11">
        <v>40385</v>
      </c>
      <c r="B80" s="4">
        <v>27.6</v>
      </c>
      <c r="C80" s="4">
        <v>1.33</v>
      </c>
      <c r="D80" s="4">
        <v>0</v>
      </c>
      <c r="E80" s="4">
        <v>0.33</v>
      </c>
      <c r="F80" s="4">
        <v>33</v>
      </c>
      <c r="G80" s="4">
        <v>0</v>
      </c>
      <c r="H80" s="4">
        <v>0</v>
      </c>
      <c r="I80" s="4">
        <v>2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0</v>
      </c>
      <c r="R80" s="4">
        <v>0</v>
      </c>
      <c r="S80" s="4">
        <v>0</v>
      </c>
      <c r="T80">
        <f t="shared" si="2"/>
        <v>65.259999999999991</v>
      </c>
      <c r="U80">
        <v>18.3</v>
      </c>
      <c r="V80">
        <f t="shared" si="3"/>
        <v>83.559999999999988</v>
      </c>
    </row>
    <row r="81" spans="1:22" x14ac:dyDescent="0.2">
      <c r="A81" s="11">
        <v>40386</v>
      </c>
      <c r="B81" s="4">
        <v>119</v>
      </c>
      <c r="C81" s="4">
        <v>7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4</v>
      </c>
      <c r="J81" s="4">
        <v>0</v>
      </c>
      <c r="K81" s="4">
        <v>0</v>
      </c>
      <c r="L81" s="4">
        <v>0.5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>
        <f t="shared" si="2"/>
        <v>130.5</v>
      </c>
      <c r="U81">
        <v>36</v>
      </c>
      <c r="V81">
        <f t="shared" si="3"/>
        <v>166.5</v>
      </c>
    </row>
    <row r="82" spans="1:22" x14ac:dyDescent="0.2">
      <c r="A82" s="11">
        <v>40387</v>
      </c>
      <c r="B82" s="4">
        <v>119</v>
      </c>
      <c r="C82" s="4">
        <v>7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4</v>
      </c>
      <c r="J82" s="4">
        <v>0</v>
      </c>
      <c r="K82" s="4">
        <v>0</v>
      </c>
      <c r="L82" s="4">
        <v>0.5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>
        <f t="shared" si="2"/>
        <v>130.5</v>
      </c>
      <c r="U82">
        <v>36</v>
      </c>
      <c r="V82">
        <f t="shared" si="3"/>
        <v>166.5</v>
      </c>
    </row>
    <row r="83" spans="1:22" x14ac:dyDescent="0.2">
      <c r="A83" s="11">
        <v>40388</v>
      </c>
      <c r="B83" s="4">
        <v>41.5</v>
      </c>
      <c r="C83" s="4">
        <v>1</v>
      </c>
      <c r="D83" s="4">
        <v>0</v>
      </c>
      <c r="E83" s="4">
        <v>0.5</v>
      </c>
      <c r="F83" s="4">
        <v>0</v>
      </c>
      <c r="G83" s="4">
        <v>0</v>
      </c>
      <c r="H83" s="4">
        <v>0</v>
      </c>
      <c r="I83" s="4">
        <v>18.5</v>
      </c>
      <c r="J83" s="4">
        <v>0</v>
      </c>
      <c r="K83" s="4">
        <v>0</v>
      </c>
      <c r="L83" s="4">
        <v>0.5</v>
      </c>
      <c r="M83" s="4">
        <v>0.5</v>
      </c>
      <c r="N83" s="4">
        <v>0</v>
      </c>
      <c r="O83" s="4">
        <v>0.5</v>
      </c>
      <c r="P83" s="4">
        <v>0</v>
      </c>
      <c r="Q83" s="4">
        <v>0</v>
      </c>
      <c r="R83" s="4">
        <v>0</v>
      </c>
      <c r="S83" s="4">
        <v>0</v>
      </c>
      <c r="T83">
        <f t="shared" si="2"/>
        <v>63</v>
      </c>
      <c r="U83">
        <v>15</v>
      </c>
      <c r="V83">
        <f t="shared" si="3"/>
        <v>78</v>
      </c>
    </row>
    <row r="84" spans="1:22" x14ac:dyDescent="0.2">
      <c r="A84" s="11">
        <v>40389</v>
      </c>
      <c r="B84" s="4">
        <v>41.5</v>
      </c>
      <c r="C84" s="4">
        <v>1</v>
      </c>
      <c r="D84" s="4">
        <v>0</v>
      </c>
      <c r="E84" s="4">
        <v>0.5</v>
      </c>
      <c r="F84" s="4">
        <v>0</v>
      </c>
      <c r="G84" s="4">
        <v>0</v>
      </c>
      <c r="H84" s="4">
        <v>0</v>
      </c>
      <c r="I84" s="4">
        <v>18.5</v>
      </c>
      <c r="J84" s="4">
        <v>0</v>
      </c>
      <c r="K84" s="4">
        <v>0</v>
      </c>
      <c r="L84" s="4">
        <v>0.5</v>
      </c>
      <c r="M84" s="4">
        <v>0.5</v>
      </c>
      <c r="N84" s="4">
        <v>0</v>
      </c>
      <c r="O84" s="4">
        <v>0.5</v>
      </c>
      <c r="P84" s="4">
        <v>0</v>
      </c>
      <c r="Q84" s="4">
        <v>0</v>
      </c>
      <c r="R84" s="4">
        <v>0</v>
      </c>
      <c r="S84" s="4">
        <v>0</v>
      </c>
      <c r="T84">
        <f t="shared" si="2"/>
        <v>63</v>
      </c>
      <c r="U84">
        <v>15</v>
      </c>
      <c r="V84">
        <f t="shared" si="3"/>
        <v>78</v>
      </c>
    </row>
    <row r="85" spans="1:22" x14ac:dyDescent="0.2">
      <c r="A85" s="11">
        <v>40390</v>
      </c>
      <c r="B85" s="4">
        <v>136.6</v>
      </c>
      <c r="C85" s="4">
        <v>3</v>
      </c>
      <c r="D85" s="4">
        <v>0</v>
      </c>
      <c r="E85" s="4">
        <v>0.33</v>
      </c>
      <c r="F85" s="4">
        <v>0</v>
      </c>
      <c r="G85" s="4">
        <v>0</v>
      </c>
      <c r="H85" s="4">
        <v>0</v>
      </c>
      <c r="I85" s="4">
        <v>25.3</v>
      </c>
      <c r="J85" s="4">
        <v>0</v>
      </c>
      <c r="K85" s="4">
        <v>0</v>
      </c>
      <c r="L85" s="4">
        <v>1.33</v>
      </c>
      <c r="M85" s="4">
        <v>0</v>
      </c>
      <c r="N85" s="4">
        <v>0</v>
      </c>
      <c r="O85" s="4">
        <v>0.33</v>
      </c>
      <c r="P85" s="4">
        <v>0</v>
      </c>
      <c r="Q85" s="4">
        <v>0</v>
      </c>
      <c r="R85" s="4">
        <v>1</v>
      </c>
      <c r="S85" s="4">
        <v>0</v>
      </c>
      <c r="T85">
        <f t="shared" si="2"/>
        <v>167.89000000000004</v>
      </c>
      <c r="U85">
        <v>30</v>
      </c>
      <c r="V85">
        <f t="shared" si="3"/>
        <v>197.89000000000004</v>
      </c>
    </row>
    <row r="86" spans="1:22" x14ac:dyDescent="0.2">
      <c r="A86" s="11">
        <v>40391</v>
      </c>
      <c r="B86" s="4">
        <v>136.6</v>
      </c>
      <c r="C86" s="4">
        <v>3</v>
      </c>
      <c r="D86" s="4">
        <v>0</v>
      </c>
      <c r="E86" s="4">
        <v>0.33</v>
      </c>
      <c r="F86" s="4">
        <v>0</v>
      </c>
      <c r="G86" s="4">
        <v>0</v>
      </c>
      <c r="H86" s="4">
        <v>0</v>
      </c>
      <c r="I86" s="4">
        <v>25.3</v>
      </c>
      <c r="J86" s="4">
        <v>0</v>
      </c>
      <c r="K86" s="4">
        <v>0</v>
      </c>
      <c r="L86" s="4">
        <v>1.33</v>
      </c>
      <c r="M86" s="4">
        <v>0</v>
      </c>
      <c r="N86" s="4">
        <v>0</v>
      </c>
      <c r="O86" s="4">
        <v>0.33</v>
      </c>
      <c r="P86" s="4">
        <v>0</v>
      </c>
      <c r="Q86" s="4">
        <v>0</v>
      </c>
      <c r="R86" s="4">
        <v>1</v>
      </c>
      <c r="S86" s="4">
        <v>0</v>
      </c>
      <c r="T86">
        <f t="shared" si="2"/>
        <v>167.89000000000004</v>
      </c>
      <c r="U86">
        <v>30</v>
      </c>
      <c r="V86">
        <f t="shared" si="3"/>
        <v>197.89000000000004</v>
      </c>
    </row>
    <row r="87" spans="1:22" x14ac:dyDescent="0.2">
      <c r="A87" s="11">
        <v>40392</v>
      </c>
      <c r="B87" s="4">
        <v>136.6</v>
      </c>
      <c r="C87" s="4">
        <v>3</v>
      </c>
      <c r="D87" s="4">
        <v>0</v>
      </c>
      <c r="E87" s="4">
        <v>0.33</v>
      </c>
      <c r="F87" s="4">
        <v>0</v>
      </c>
      <c r="G87" s="4">
        <v>0</v>
      </c>
      <c r="H87" s="4">
        <v>0</v>
      </c>
      <c r="I87" s="4">
        <v>25.3</v>
      </c>
      <c r="J87" s="4">
        <v>0</v>
      </c>
      <c r="K87" s="4">
        <v>0</v>
      </c>
      <c r="L87" s="4">
        <v>1.33</v>
      </c>
      <c r="M87" s="4">
        <v>0</v>
      </c>
      <c r="N87" s="4">
        <v>0</v>
      </c>
      <c r="O87" s="4">
        <v>0.33</v>
      </c>
      <c r="P87" s="4">
        <v>0</v>
      </c>
      <c r="Q87" s="4">
        <v>0</v>
      </c>
      <c r="R87" s="4">
        <v>1</v>
      </c>
      <c r="S87" s="4">
        <v>0</v>
      </c>
      <c r="T87">
        <f t="shared" si="2"/>
        <v>167.89000000000004</v>
      </c>
      <c r="U87">
        <v>30</v>
      </c>
      <c r="V87">
        <f t="shared" si="3"/>
        <v>197.89000000000004</v>
      </c>
    </row>
    <row r="88" spans="1:22" x14ac:dyDescent="0.2">
      <c r="A88" s="11">
        <v>40393</v>
      </c>
      <c r="B88" s="4">
        <v>57.5</v>
      </c>
      <c r="C88" s="4">
        <v>6</v>
      </c>
      <c r="D88" s="4">
        <v>0</v>
      </c>
      <c r="E88" s="4">
        <v>0</v>
      </c>
      <c r="F88" s="4">
        <v>0</v>
      </c>
      <c r="G88" s="4">
        <v>0</v>
      </c>
      <c r="H88" s="1">
        <v>0</v>
      </c>
      <c r="I88" s="4">
        <v>22.5</v>
      </c>
      <c r="J88" s="4">
        <v>0</v>
      </c>
      <c r="K88" s="4">
        <v>0</v>
      </c>
      <c r="L88" s="4">
        <v>2</v>
      </c>
      <c r="M88" s="4">
        <v>0</v>
      </c>
      <c r="N88" s="1">
        <v>0</v>
      </c>
      <c r="O88" s="4">
        <v>0</v>
      </c>
      <c r="P88" s="4">
        <v>0</v>
      </c>
      <c r="Q88" s="1">
        <v>0</v>
      </c>
      <c r="R88" s="4">
        <v>0</v>
      </c>
      <c r="S88" s="1">
        <v>0</v>
      </c>
      <c r="T88">
        <f t="shared" si="2"/>
        <v>88</v>
      </c>
      <c r="U88">
        <v>14.5</v>
      </c>
      <c r="V88">
        <f t="shared" si="3"/>
        <v>102.5</v>
      </c>
    </row>
    <row r="89" spans="1:22" x14ac:dyDescent="0.2">
      <c r="A89" s="11">
        <v>40394</v>
      </c>
      <c r="B89" s="4">
        <v>57.5</v>
      </c>
      <c r="C89" s="4">
        <v>6</v>
      </c>
      <c r="D89" s="4">
        <v>0</v>
      </c>
      <c r="E89" s="4">
        <v>0</v>
      </c>
      <c r="F89" s="4">
        <v>0</v>
      </c>
      <c r="G89" s="4">
        <v>0</v>
      </c>
      <c r="H89" s="1">
        <v>0</v>
      </c>
      <c r="I89" s="4">
        <v>22.5</v>
      </c>
      <c r="J89" s="4">
        <v>0</v>
      </c>
      <c r="K89" s="4">
        <v>0</v>
      </c>
      <c r="L89" s="4">
        <v>2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0</v>
      </c>
      <c r="S89" s="1">
        <v>0</v>
      </c>
      <c r="T89">
        <f t="shared" si="2"/>
        <v>88</v>
      </c>
      <c r="U89">
        <v>14.5</v>
      </c>
      <c r="V89">
        <f t="shared" si="3"/>
        <v>102.5</v>
      </c>
    </row>
    <row r="90" spans="1:22" x14ac:dyDescent="0.2">
      <c r="A90" s="11">
        <v>40395</v>
      </c>
      <c r="B90" s="4">
        <v>17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8.5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1.5</v>
      </c>
      <c r="P90" s="4">
        <v>0</v>
      </c>
      <c r="Q90" s="4">
        <v>0</v>
      </c>
      <c r="R90" s="4">
        <v>0</v>
      </c>
      <c r="S90" s="4">
        <v>0</v>
      </c>
      <c r="T90">
        <f>SUM(B90:S90)</f>
        <v>27</v>
      </c>
      <c r="U90">
        <v>52</v>
      </c>
      <c r="V90">
        <f>T90+U90</f>
        <v>79</v>
      </c>
    </row>
    <row r="91" spans="1:22" x14ac:dyDescent="0.2">
      <c r="A91" s="11">
        <v>40396</v>
      </c>
      <c r="B91" s="4">
        <v>17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8.5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1.5</v>
      </c>
      <c r="P91" s="4">
        <v>0</v>
      </c>
      <c r="Q91" s="4">
        <v>0</v>
      </c>
      <c r="R91" s="4">
        <v>0</v>
      </c>
      <c r="S91" s="4">
        <v>0</v>
      </c>
      <c r="T91">
        <f t="shared" si="2"/>
        <v>27</v>
      </c>
      <c r="U91">
        <v>52</v>
      </c>
      <c r="V91">
        <f t="shared" si="3"/>
        <v>79</v>
      </c>
    </row>
    <row r="92" spans="1:22" x14ac:dyDescent="0.2">
      <c r="A92" s="11">
        <v>40397</v>
      </c>
      <c r="B92" s="4">
        <v>72</v>
      </c>
      <c r="C92" s="4">
        <v>1.33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19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0.66</v>
      </c>
      <c r="P92" s="4">
        <v>0</v>
      </c>
      <c r="Q92" s="4">
        <v>0</v>
      </c>
      <c r="R92" s="4">
        <v>1</v>
      </c>
      <c r="S92" s="4">
        <v>0</v>
      </c>
      <c r="T92">
        <f t="shared" si="2"/>
        <v>93.99</v>
      </c>
      <c r="U92">
        <v>37.6</v>
      </c>
      <c r="V92">
        <f t="shared" si="3"/>
        <v>131.59</v>
      </c>
    </row>
    <row r="93" spans="1:22" x14ac:dyDescent="0.2">
      <c r="A93" s="11">
        <v>40398</v>
      </c>
      <c r="B93" s="4">
        <v>72</v>
      </c>
      <c r="C93" s="4">
        <v>1.33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19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0.66</v>
      </c>
      <c r="P93" s="4">
        <v>0</v>
      </c>
      <c r="Q93" s="4">
        <v>0</v>
      </c>
      <c r="R93" s="4">
        <v>1</v>
      </c>
      <c r="S93" s="4">
        <v>0</v>
      </c>
      <c r="T93">
        <f t="shared" si="2"/>
        <v>93.99</v>
      </c>
      <c r="U93">
        <v>37.6</v>
      </c>
      <c r="V93">
        <f t="shared" si="3"/>
        <v>131.59</v>
      </c>
    </row>
    <row r="94" spans="1:22" x14ac:dyDescent="0.2">
      <c r="A94" s="11">
        <v>40399</v>
      </c>
      <c r="B94" s="4">
        <v>72</v>
      </c>
      <c r="C94" s="4">
        <v>1.33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19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0.66</v>
      </c>
      <c r="P94" s="4">
        <v>0</v>
      </c>
      <c r="Q94" s="4">
        <v>0</v>
      </c>
      <c r="R94" s="4">
        <v>1</v>
      </c>
      <c r="S94" s="4">
        <v>0</v>
      </c>
      <c r="T94">
        <f t="shared" si="2"/>
        <v>93.99</v>
      </c>
      <c r="U94">
        <v>37.6</v>
      </c>
      <c r="V94">
        <f t="shared" si="3"/>
        <v>131.59</v>
      </c>
    </row>
    <row r="95" spans="1:22" x14ac:dyDescent="0.2">
      <c r="A95" s="11">
        <v>40400</v>
      </c>
      <c r="B95" s="4">
        <v>53</v>
      </c>
      <c r="C95" s="4">
        <v>2</v>
      </c>
      <c r="D95" s="4">
        <v>0</v>
      </c>
      <c r="E95" s="4">
        <v>1</v>
      </c>
      <c r="F95" s="4">
        <v>0</v>
      </c>
      <c r="G95" s="4">
        <v>0</v>
      </c>
      <c r="H95" s="4">
        <v>0</v>
      </c>
      <c r="I95" s="4">
        <v>13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>
        <f t="shared" si="2"/>
        <v>69</v>
      </c>
      <c r="U95">
        <v>27</v>
      </c>
      <c r="V95">
        <f t="shared" si="3"/>
        <v>96</v>
      </c>
    </row>
    <row r="96" spans="1:22" x14ac:dyDescent="0.2">
      <c r="A96" s="11">
        <v>40401</v>
      </c>
      <c r="B96" s="4">
        <v>41</v>
      </c>
      <c r="C96" s="4">
        <v>0</v>
      </c>
      <c r="D96" s="4">
        <v>0</v>
      </c>
      <c r="E96" s="4">
        <v>1</v>
      </c>
      <c r="F96" s="4">
        <v>0</v>
      </c>
      <c r="G96" s="4">
        <v>0</v>
      </c>
      <c r="H96" s="4">
        <v>0</v>
      </c>
      <c r="I96" s="4">
        <v>9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1</v>
      </c>
      <c r="P96" s="4">
        <v>0</v>
      </c>
      <c r="Q96" s="4">
        <v>0</v>
      </c>
      <c r="R96" s="4">
        <v>1</v>
      </c>
      <c r="S96" s="4">
        <v>0</v>
      </c>
      <c r="T96">
        <f t="shared" si="2"/>
        <v>53</v>
      </c>
      <c r="U96">
        <v>16</v>
      </c>
      <c r="V96">
        <f t="shared" si="3"/>
        <v>69</v>
      </c>
    </row>
    <row r="97" spans="1:22" x14ac:dyDescent="0.2">
      <c r="A97" s="11">
        <v>40402</v>
      </c>
      <c r="B97" s="4">
        <v>32.5</v>
      </c>
      <c r="C97" s="4">
        <v>1</v>
      </c>
      <c r="D97" s="4">
        <v>0</v>
      </c>
      <c r="E97" s="4">
        <v>0</v>
      </c>
      <c r="F97" s="4">
        <v>0.5</v>
      </c>
      <c r="G97" s="4">
        <v>0</v>
      </c>
      <c r="H97" s="4">
        <v>0</v>
      </c>
      <c r="I97" s="4">
        <v>11.5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>
        <f t="shared" si="2"/>
        <v>45.5</v>
      </c>
      <c r="U97">
        <v>3.5</v>
      </c>
      <c r="V97">
        <f t="shared" si="3"/>
        <v>49</v>
      </c>
    </row>
    <row r="98" spans="1:22" x14ac:dyDescent="0.2">
      <c r="A98" s="11">
        <v>40403</v>
      </c>
      <c r="B98" s="4">
        <v>32.5</v>
      </c>
      <c r="C98" s="4">
        <v>1</v>
      </c>
      <c r="D98" s="4">
        <v>0</v>
      </c>
      <c r="E98" s="4">
        <v>0</v>
      </c>
      <c r="F98" s="4">
        <v>0.5</v>
      </c>
      <c r="G98" s="4">
        <v>0</v>
      </c>
      <c r="H98" s="4">
        <v>0</v>
      </c>
      <c r="I98" s="4">
        <v>11.5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>
        <f t="shared" si="2"/>
        <v>45.5</v>
      </c>
      <c r="U98">
        <v>3.5</v>
      </c>
      <c r="V98">
        <f t="shared" si="3"/>
        <v>49</v>
      </c>
    </row>
    <row r="99" spans="1:22" x14ac:dyDescent="0.2">
      <c r="A99" s="11">
        <v>40404</v>
      </c>
      <c r="B99" s="4">
        <v>2.25</v>
      </c>
      <c r="C99" s="4">
        <v>0.25</v>
      </c>
      <c r="D99" s="4">
        <v>0</v>
      </c>
      <c r="E99" s="4">
        <v>0.25</v>
      </c>
      <c r="F99" s="4">
        <v>0</v>
      </c>
      <c r="G99" s="4">
        <v>0</v>
      </c>
      <c r="H99" s="4">
        <v>0</v>
      </c>
      <c r="I99" s="4">
        <v>7.25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9.75</v>
      </c>
      <c r="P99" s="4">
        <v>0</v>
      </c>
      <c r="Q99" s="4">
        <v>0</v>
      </c>
      <c r="R99" s="4">
        <v>0</v>
      </c>
      <c r="S99" s="4">
        <v>0</v>
      </c>
      <c r="T99">
        <f t="shared" si="2"/>
        <v>19.75</v>
      </c>
      <c r="U99">
        <v>0.5</v>
      </c>
      <c r="V99">
        <f t="shared" si="3"/>
        <v>20.25</v>
      </c>
    </row>
    <row r="100" spans="1:22" x14ac:dyDescent="0.2">
      <c r="A100" s="11">
        <v>40405</v>
      </c>
      <c r="B100" s="4">
        <v>2.25</v>
      </c>
      <c r="C100" s="4">
        <v>0.25</v>
      </c>
      <c r="D100" s="4">
        <v>0</v>
      </c>
      <c r="E100" s="4">
        <v>0.25</v>
      </c>
      <c r="F100" s="4">
        <v>0</v>
      </c>
      <c r="G100" s="4">
        <v>0</v>
      </c>
      <c r="H100" s="4">
        <v>0</v>
      </c>
      <c r="I100" s="4">
        <v>7.25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9.75</v>
      </c>
      <c r="P100" s="4">
        <v>0</v>
      </c>
      <c r="Q100" s="4">
        <v>0</v>
      </c>
      <c r="R100" s="4">
        <v>0</v>
      </c>
      <c r="S100" s="4">
        <v>0</v>
      </c>
      <c r="T100">
        <f t="shared" si="2"/>
        <v>19.75</v>
      </c>
      <c r="U100">
        <v>0.5</v>
      </c>
      <c r="V100">
        <f t="shared" si="3"/>
        <v>20.25</v>
      </c>
    </row>
    <row r="101" spans="1:22" x14ac:dyDescent="0.2">
      <c r="A101" s="11">
        <v>40406</v>
      </c>
      <c r="B101" s="4">
        <v>2.25</v>
      </c>
      <c r="C101" s="4">
        <v>0.25</v>
      </c>
      <c r="D101" s="4">
        <v>0</v>
      </c>
      <c r="E101" s="4">
        <v>0.25</v>
      </c>
      <c r="F101" s="4">
        <v>0</v>
      </c>
      <c r="G101" s="4">
        <v>0</v>
      </c>
      <c r="H101" s="4">
        <v>0</v>
      </c>
      <c r="I101" s="4">
        <v>7.25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9.75</v>
      </c>
      <c r="P101" s="4">
        <v>0</v>
      </c>
      <c r="Q101" s="4">
        <v>0</v>
      </c>
      <c r="R101" s="4">
        <v>0</v>
      </c>
      <c r="S101" s="4">
        <v>0</v>
      </c>
      <c r="T101">
        <f t="shared" ref="T101:T117" si="4">SUM(B101:S101)</f>
        <v>19.75</v>
      </c>
      <c r="U101">
        <v>0.5</v>
      </c>
      <c r="V101">
        <f t="shared" ref="V101:V117" si="5">T101+U101</f>
        <v>20.25</v>
      </c>
    </row>
    <row r="102" spans="1:22" x14ac:dyDescent="0.2">
      <c r="A102" s="11">
        <v>40407</v>
      </c>
      <c r="B102" s="4">
        <v>2.25</v>
      </c>
      <c r="C102" s="4">
        <v>0.25</v>
      </c>
      <c r="D102" s="4">
        <v>0</v>
      </c>
      <c r="E102" s="4">
        <v>0.25</v>
      </c>
      <c r="F102" s="4">
        <v>0</v>
      </c>
      <c r="G102" s="4">
        <v>0</v>
      </c>
      <c r="H102" s="4">
        <v>0</v>
      </c>
      <c r="I102" s="4">
        <v>7.25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9.75</v>
      </c>
      <c r="P102" s="4">
        <v>0</v>
      </c>
      <c r="Q102" s="4">
        <v>0</v>
      </c>
      <c r="R102" s="4">
        <v>0</v>
      </c>
      <c r="S102" s="4">
        <v>0</v>
      </c>
      <c r="T102">
        <f t="shared" si="4"/>
        <v>19.75</v>
      </c>
      <c r="U102">
        <v>0.5</v>
      </c>
      <c r="V102">
        <f t="shared" si="5"/>
        <v>20.25</v>
      </c>
    </row>
    <row r="103" spans="1:22" x14ac:dyDescent="0.2">
      <c r="A103" s="11">
        <v>40408</v>
      </c>
      <c r="B103" s="4">
        <v>13</v>
      </c>
      <c r="C103" s="4">
        <v>1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12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31</v>
      </c>
      <c r="P103" s="4">
        <v>0</v>
      </c>
      <c r="Q103" s="4">
        <v>0</v>
      </c>
      <c r="R103" s="4">
        <v>0</v>
      </c>
      <c r="S103" s="4">
        <v>0</v>
      </c>
      <c r="T103">
        <f t="shared" si="4"/>
        <v>57</v>
      </c>
      <c r="U103">
        <v>9</v>
      </c>
      <c r="V103">
        <f t="shared" si="5"/>
        <v>66</v>
      </c>
    </row>
    <row r="104" spans="1:22" x14ac:dyDescent="0.2">
      <c r="A104" s="11">
        <v>40409</v>
      </c>
      <c r="B104" s="4">
        <v>47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10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7</v>
      </c>
      <c r="P104" s="4">
        <v>0</v>
      </c>
      <c r="Q104" s="4">
        <v>0</v>
      </c>
      <c r="R104" s="4">
        <v>0</v>
      </c>
      <c r="S104" s="4">
        <v>0</v>
      </c>
      <c r="T104">
        <f>SUM(B104:S104)</f>
        <v>64</v>
      </c>
      <c r="U104">
        <v>5</v>
      </c>
      <c r="V104">
        <f>T104+U104</f>
        <v>69</v>
      </c>
    </row>
    <row r="105" spans="1:22" x14ac:dyDescent="0.2">
      <c r="A105" s="11">
        <v>40410</v>
      </c>
      <c r="B105" s="4">
        <v>47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10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7</v>
      </c>
      <c r="P105" s="4">
        <v>0</v>
      </c>
      <c r="Q105" s="4">
        <v>0</v>
      </c>
      <c r="R105" s="4">
        <v>0</v>
      </c>
      <c r="S105" s="4">
        <v>0</v>
      </c>
      <c r="T105">
        <f>SUM(B105:S105)</f>
        <v>64</v>
      </c>
      <c r="U105">
        <v>5</v>
      </c>
      <c r="V105">
        <f t="shared" si="5"/>
        <v>69</v>
      </c>
    </row>
    <row r="106" spans="1:22" x14ac:dyDescent="0.2">
      <c r="A106" s="11">
        <v>40411</v>
      </c>
      <c r="B106" s="4">
        <v>8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1">
        <v>0</v>
      </c>
      <c r="I106" s="4">
        <v>5.67</v>
      </c>
      <c r="J106" s="4">
        <v>0</v>
      </c>
      <c r="K106" s="4">
        <v>0</v>
      </c>
      <c r="L106" s="4">
        <v>0.67</v>
      </c>
      <c r="M106" s="4">
        <v>0</v>
      </c>
      <c r="N106" s="1">
        <v>0</v>
      </c>
      <c r="O106" s="4">
        <v>0.33</v>
      </c>
      <c r="P106" s="4">
        <v>0</v>
      </c>
      <c r="Q106" s="1">
        <v>0</v>
      </c>
      <c r="R106" s="4">
        <v>0</v>
      </c>
      <c r="S106" s="1">
        <v>0</v>
      </c>
      <c r="T106">
        <f t="shared" si="4"/>
        <v>14.67</v>
      </c>
      <c r="U106">
        <v>2.33</v>
      </c>
      <c r="V106">
        <f t="shared" si="5"/>
        <v>17</v>
      </c>
    </row>
    <row r="107" spans="1:22" x14ac:dyDescent="0.2">
      <c r="A107" s="11">
        <v>40412</v>
      </c>
      <c r="B107" s="4">
        <v>8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1">
        <v>0</v>
      </c>
      <c r="I107" s="4">
        <v>5.67</v>
      </c>
      <c r="J107" s="4">
        <v>0</v>
      </c>
      <c r="K107" s="4">
        <v>0</v>
      </c>
      <c r="L107" s="4">
        <v>0.67</v>
      </c>
      <c r="M107" s="4">
        <v>0</v>
      </c>
      <c r="N107" s="1">
        <v>0</v>
      </c>
      <c r="O107" s="4">
        <v>0.33</v>
      </c>
      <c r="P107" s="4">
        <v>0</v>
      </c>
      <c r="Q107" s="1">
        <v>0</v>
      </c>
      <c r="R107" s="4">
        <v>0</v>
      </c>
      <c r="S107" s="1">
        <v>0</v>
      </c>
      <c r="T107">
        <f t="shared" si="4"/>
        <v>14.67</v>
      </c>
      <c r="U107">
        <v>2.33</v>
      </c>
      <c r="V107">
        <f t="shared" si="5"/>
        <v>17</v>
      </c>
    </row>
    <row r="108" spans="1:22" x14ac:dyDescent="0.2">
      <c r="A108" s="11">
        <v>40413</v>
      </c>
      <c r="B108" s="4">
        <v>8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1">
        <v>0</v>
      </c>
      <c r="I108" s="4">
        <v>5.67</v>
      </c>
      <c r="J108" s="4">
        <v>0</v>
      </c>
      <c r="K108" s="4">
        <v>0</v>
      </c>
      <c r="L108" s="4">
        <v>0.67</v>
      </c>
      <c r="M108" s="4">
        <v>0</v>
      </c>
      <c r="N108" s="1">
        <v>0</v>
      </c>
      <c r="O108" s="4">
        <v>0.33</v>
      </c>
      <c r="P108" s="4">
        <v>0</v>
      </c>
      <c r="Q108" s="1">
        <v>0</v>
      </c>
      <c r="R108" s="4">
        <v>0</v>
      </c>
      <c r="S108" s="1">
        <v>0</v>
      </c>
      <c r="T108">
        <f>SUM(B108:S108)</f>
        <v>14.67</v>
      </c>
      <c r="U108">
        <v>2.33</v>
      </c>
      <c r="V108">
        <f>T108+U108</f>
        <v>17</v>
      </c>
    </row>
    <row r="109" spans="1:22" x14ac:dyDescent="0.2">
      <c r="A109" s="11">
        <v>40414</v>
      </c>
      <c r="B109" s="4">
        <v>4.5</v>
      </c>
      <c r="C109" s="4">
        <v>1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4.5</v>
      </c>
      <c r="P109" s="4">
        <v>0</v>
      </c>
      <c r="Q109" s="4">
        <v>0</v>
      </c>
      <c r="R109" s="4">
        <v>0</v>
      </c>
      <c r="S109" s="4">
        <v>0</v>
      </c>
      <c r="T109">
        <f>SUM(B109:S109)</f>
        <v>11</v>
      </c>
      <c r="U109">
        <v>10</v>
      </c>
      <c r="V109">
        <f>T109+U109</f>
        <v>21</v>
      </c>
    </row>
    <row r="110" spans="1:22" x14ac:dyDescent="0.2">
      <c r="A110" s="11">
        <v>40415</v>
      </c>
      <c r="B110" s="4">
        <v>4.5</v>
      </c>
      <c r="C110" s="4">
        <v>1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4.5</v>
      </c>
      <c r="P110" s="4">
        <v>0</v>
      </c>
      <c r="Q110" s="4">
        <v>0</v>
      </c>
      <c r="R110" s="4">
        <v>0</v>
      </c>
      <c r="S110" s="4">
        <v>0</v>
      </c>
      <c r="T110">
        <f>SUM(B110:S110)</f>
        <v>11</v>
      </c>
      <c r="U110">
        <v>10</v>
      </c>
      <c r="V110">
        <f t="shared" si="5"/>
        <v>21</v>
      </c>
    </row>
    <row r="111" spans="1:22" x14ac:dyDescent="0.2">
      <c r="A111" s="11">
        <v>40416</v>
      </c>
      <c r="B111" s="4">
        <v>4.5</v>
      </c>
      <c r="C111" s="4">
        <v>0.5</v>
      </c>
      <c r="D111" s="4">
        <v>0</v>
      </c>
      <c r="E111" s="4">
        <v>0</v>
      </c>
      <c r="F111" s="4">
        <v>0</v>
      </c>
      <c r="G111" s="4">
        <v>0</v>
      </c>
      <c r="H111" s="1">
        <v>0</v>
      </c>
      <c r="I111" s="4">
        <v>3</v>
      </c>
      <c r="J111" s="4">
        <v>0</v>
      </c>
      <c r="K111" s="4">
        <v>0</v>
      </c>
      <c r="L111" s="4">
        <v>0</v>
      </c>
      <c r="M111" s="4">
        <v>0</v>
      </c>
      <c r="N111" s="12">
        <v>0</v>
      </c>
      <c r="O111" s="4">
        <v>2</v>
      </c>
      <c r="P111" s="4">
        <v>0</v>
      </c>
      <c r="Q111" s="12">
        <v>0</v>
      </c>
      <c r="R111" s="4">
        <v>0</v>
      </c>
      <c r="S111" s="12">
        <v>0</v>
      </c>
      <c r="T111">
        <f>SUM(B111:S111)</f>
        <v>10</v>
      </c>
      <c r="U111">
        <v>5</v>
      </c>
      <c r="V111">
        <f>T111+U111</f>
        <v>15</v>
      </c>
    </row>
    <row r="112" spans="1:22" x14ac:dyDescent="0.2">
      <c r="A112" s="11">
        <v>40417</v>
      </c>
      <c r="B112" s="4">
        <v>4.5</v>
      </c>
      <c r="C112" s="4">
        <v>0.5</v>
      </c>
      <c r="D112" s="4">
        <v>0</v>
      </c>
      <c r="E112" s="4">
        <v>0</v>
      </c>
      <c r="F112" s="4">
        <v>0</v>
      </c>
      <c r="G112" s="4">
        <v>0</v>
      </c>
      <c r="H112" s="1">
        <v>0</v>
      </c>
      <c r="I112" s="4">
        <v>3</v>
      </c>
      <c r="J112" s="4">
        <v>0</v>
      </c>
      <c r="K112" s="4">
        <v>0</v>
      </c>
      <c r="L112" s="4">
        <v>0</v>
      </c>
      <c r="M112" s="4">
        <v>0</v>
      </c>
      <c r="N112" s="12">
        <v>0</v>
      </c>
      <c r="O112" s="4">
        <v>2</v>
      </c>
      <c r="P112" s="4">
        <v>0</v>
      </c>
      <c r="Q112" s="12">
        <v>0</v>
      </c>
      <c r="R112" s="4">
        <v>0</v>
      </c>
      <c r="S112" s="12">
        <v>0</v>
      </c>
      <c r="T112">
        <f t="shared" si="4"/>
        <v>10</v>
      </c>
      <c r="U112">
        <v>5</v>
      </c>
      <c r="V112">
        <f t="shared" si="5"/>
        <v>15</v>
      </c>
    </row>
    <row r="113" spans="1:22" x14ac:dyDescent="0.2">
      <c r="A113" s="11">
        <v>40418</v>
      </c>
      <c r="B113" s="3">
        <v>27.3</v>
      </c>
      <c r="C113" s="3">
        <v>4.66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2.66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1.66</v>
      </c>
      <c r="P113" s="3">
        <v>0</v>
      </c>
      <c r="Q113" s="3">
        <v>0</v>
      </c>
      <c r="R113" s="3">
        <v>0</v>
      </c>
      <c r="S113" s="3">
        <v>0</v>
      </c>
      <c r="T113">
        <f>SUM(B113:S113)</f>
        <v>36.28</v>
      </c>
      <c r="U113">
        <v>21.3</v>
      </c>
      <c r="V113">
        <f>T113+U113</f>
        <v>57.58</v>
      </c>
    </row>
    <row r="114" spans="1:22" x14ac:dyDescent="0.2">
      <c r="A114" s="11">
        <v>40419</v>
      </c>
      <c r="B114" s="3">
        <v>27.3</v>
      </c>
      <c r="C114" s="3">
        <v>4.66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2.66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1.66</v>
      </c>
      <c r="P114" s="3">
        <v>0</v>
      </c>
      <c r="Q114" s="3">
        <v>0</v>
      </c>
      <c r="R114" s="3">
        <v>0</v>
      </c>
      <c r="S114" s="3">
        <v>0</v>
      </c>
      <c r="T114">
        <f t="shared" si="4"/>
        <v>36.28</v>
      </c>
      <c r="U114">
        <v>21.3</v>
      </c>
      <c r="V114">
        <f t="shared" si="5"/>
        <v>57.58</v>
      </c>
    </row>
    <row r="115" spans="1:22" x14ac:dyDescent="0.2">
      <c r="A115" s="11">
        <v>40420</v>
      </c>
      <c r="B115" s="3">
        <v>27.3</v>
      </c>
      <c r="C115" s="3">
        <v>4.66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2.66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1.66</v>
      </c>
      <c r="P115" s="3">
        <v>0</v>
      </c>
      <c r="Q115" s="3">
        <v>0</v>
      </c>
      <c r="R115" s="3">
        <v>0</v>
      </c>
      <c r="S115" s="3">
        <v>0</v>
      </c>
      <c r="T115">
        <f>SUM(B115:S115)</f>
        <v>36.28</v>
      </c>
      <c r="U115">
        <v>21.3</v>
      </c>
      <c r="V115">
        <f>T115+U115</f>
        <v>57.58</v>
      </c>
    </row>
    <row r="116" spans="1:22" x14ac:dyDescent="0.2">
      <c r="A116" s="11">
        <v>40421</v>
      </c>
      <c r="B116" s="4"/>
      <c r="H116" s="1"/>
      <c r="I116" s="8"/>
      <c r="J116" s="4"/>
      <c r="K116" s="4"/>
      <c r="L116" s="4"/>
      <c r="M116" s="4"/>
      <c r="N116" s="1"/>
      <c r="O116" s="8"/>
      <c r="P116" s="4"/>
      <c r="Q116" s="1"/>
      <c r="R116" s="8"/>
      <c r="S116" s="1"/>
      <c r="T116">
        <f>SUM(B116:S116)</f>
        <v>0</v>
      </c>
      <c r="V116">
        <f>T116+U116</f>
        <v>0</v>
      </c>
    </row>
    <row r="117" spans="1:22" x14ac:dyDescent="0.2">
      <c r="A117" s="11">
        <v>40422</v>
      </c>
      <c r="H117" s="12"/>
      <c r="J117" s="4"/>
      <c r="K117" s="4"/>
      <c r="L117" s="4"/>
      <c r="M117" s="4"/>
      <c r="N117" s="12"/>
      <c r="P117" s="4"/>
      <c r="Q117" s="12"/>
      <c r="S117" s="12"/>
      <c r="T117">
        <f t="shared" si="4"/>
        <v>0</v>
      </c>
      <c r="V117">
        <f t="shared" si="5"/>
        <v>0</v>
      </c>
    </row>
    <row r="118" spans="1:22" x14ac:dyDescent="0.2">
      <c r="A118" s="11">
        <v>40423</v>
      </c>
      <c r="H118" s="12"/>
      <c r="J118" s="4"/>
      <c r="K118" s="4"/>
      <c r="L118" s="4"/>
      <c r="M118" s="4"/>
      <c r="N118" s="12"/>
      <c r="P118" s="4"/>
      <c r="Q118" s="12"/>
      <c r="S118" s="12"/>
      <c r="T118">
        <f t="shared" ref="T118:T127" si="6">SUM(B118:S118)</f>
        <v>0</v>
      </c>
      <c r="V118">
        <f t="shared" ref="V118:V127" si="7">T118+U118</f>
        <v>0</v>
      </c>
    </row>
    <row r="119" spans="1:22" x14ac:dyDescent="0.2">
      <c r="A119" s="11">
        <v>40424</v>
      </c>
      <c r="H119" s="12"/>
      <c r="J119" s="4"/>
      <c r="K119" s="4"/>
      <c r="L119" s="4"/>
      <c r="M119" s="4"/>
      <c r="N119" s="12"/>
      <c r="P119" s="4"/>
      <c r="Q119" s="12"/>
      <c r="S119" s="12"/>
      <c r="T119">
        <f t="shared" si="6"/>
        <v>0</v>
      </c>
      <c r="V119">
        <f t="shared" si="7"/>
        <v>0</v>
      </c>
    </row>
    <row r="120" spans="1:22" x14ac:dyDescent="0.2">
      <c r="A120" s="11">
        <v>40425</v>
      </c>
      <c r="B120" s="4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6"/>
        <v>0</v>
      </c>
      <c r="V120">
        <f t="shared" si="7"/>
        <v>0</v>
      </c>
    </row>
    <row r="121" spans="1:22" x14ac:dyDescent="0.2">
      <c r="A121" s="11">
        <v>40426</v>
      </c>
      <c r="B121" s="4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si="6"/>
        <v>0</v>
      </c>
      <c r="V121">
        <f t="shared" si="7"/>
        <v>0</v>
      </c>
    </row>
    <row r="122" spans="1:22" x14ac:dyDescent="0.2">
      <c r="A122" s="11">
        <v>40427</v>
      </c>
      <c r="B122" s="4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>
        <f t="shared" si="6"/>
        <v>0</v>
      </c>
      <c r="V122">
        <f t="shared" si="7"/>
        <v>0</v>
      </c>
    </row>
    <row r="123" spans="1:22" x14ac:dyDescent="0.2">
      <c r="A123" s="11">
        <v>40428</v>
      </c>
      <c r="B123" s="4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6"/>
        <v>0</v>
      </c>
      <c r="V123">
        <f t="shared" si="7"/>
        <v>0</v>
      </c>
    </row>
    <row r="124" spans="1:22" x14ac:dyDescent="0.2">
      <c r="A124" s="11">
        <v>40429</v>
      </c>
      <c r="B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6"/>
        <v>0</v>
      </c>
      <c r="V124">
        <f t="shared" si="7"/>
        <v>0</v>
      </c>
    </row>
    <row r="125" spans="1:22" x14ac:dyDescent="0.2">
      <c r="A125" s="11">
        <v>40430</v>
      </c>
      <c r="B125" s="4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6"/>
        <v>0</v>
      </c>
      <c r="V125">
        <f t="shared" si="7"/>
        <v>0</v>
      </c>
    </row>
    <row r="126" spans="1:22" x14ac:dyDescent="0.2">
      <c r="A126" s="11">
        <v>40431</v>
      </c>
      <c r="B126" s="4"/>
      <c r="H126" s="12"/>
      <c r="I126" s="8"/>
      <c r="J126" s="4"/>
      <c r="K126" s="4"/>
      <c r="L126" s="4"/>
      <c r="M126" s="4"/>
      <c r="N126" s="4"/>
      <c r="O126" s="8"/>
      <c r="P126" s="4"/>
      <c r="Q126" s="12"/>
      <c r="R126" s="8"/>
      <c r="S126" s="12"/>
      <c r="T126">
        <f t="shared" si="6"/>
        <v>0</v>
      </c>
      <c r="V126">
        <f t="shared" si="7"/>
        <v>0</v>
      </c>
    </row>
    <row r="127" spans="1:22" x14ac:dyDescent="0.2">
      <c r="A127" s="11">
        <v>40432</v>
      </c>
      <c r="B127" s="4"/>
      <c r="H127" s="12"/>
      <c r="I127" s="8"/>
      <c r="J127" s="4"/>
      <c r="K127" s="4"/>
      <c r="L127" s="4"/>
      <c r="M127" s="4"/>
      <c r="N127" s="4"/>
      <c r="O127" s="8"/>
      <c r="P127" s="4"/>
      <c r="Q127" s="12"/>
      <c r="R127" s="8"/>
      <c r="S127" s="12"/>
      <c r="T127">
        <f t="shared" si="6"/>
        <v>0</v>
      </c>
      <c r="V127">
        <f t="shared" si="7"/>
        <v>0</v>
      </c>
    </row>
    <row r="128" spans="1:22" x14ac:dyDescent="0.2">
      <c r="A128" s="11">
        <v>40433</v>
      </c>
      <c r="B128" s="4"/>
      <c r="H128" s="12"/>
      <c r="I128" s="8"/>
      <c r="J128" s="4"/>
      <c r="K128" s="4"/>
      <c r="L128" s="4"/>
      <c r="M128" s="4"/>
      <c r="N128" s="4"/>
      <c r="O128" s="8"/>
      <c r="P128" s="4"/>
      <c r="Q128" s="12"/>
      <c r="R128" s="8"/>
      <c r="S128" s="12"/>
      <c r="T128">
        <f t="shared" ref="T128:T135" si="8">SUM(B128:S128)</f>
        <v>0</v>
      </c>
      <c r="V128">
        <f t="shared" ref="V128:V135" si="9">T128+U128</f>
        <v>0</v>
      </c>
    </row>
    <row r="129" spans="1:22" x14ac:dyDescent="0.2">
      <c r="A129" s="11">
        <v>40434</v>
      </c>
      <c r="B129" s="4"/>
      <c r="H129" s="12"/>
      <c r="I129" s="8"/>
      <c r="J129" s="4"/>
      <c r="K129" s="4"/>
      <c r="L129" s="4"/>
      <c r="M129" s="4"/>
      <c r="N129" s="4"/>
      <c r="O129" s="8"/>
      <c r="P129" s="4"/>
      <c r="Q129" s="12"/>
      <c r="R129" s="8"/>
      <c r="S129" s="12"/>
      <c r="T129">
        <f t="shared" si="8"/>
        <v>0</v>
      </c>
      <c r="V129">
        <f t="shared" si="9"/>
        <v>0</v>
      </c>
    </row>
    <row r="130" spans="1:22" x14ac:dyDescent="0.2">
      <c r="A130" s="11">
        <v>40435</v>
      </c>
      <c r="B130" s="4"/>
      <c r="H130" s="12"/>
      <c r="I130" s="8"/>
      <c r="J130" s="4"/>
      <c r="K130" s="4"/>
      <c r="L130" s="4"/>
      <c r="M130" s="4"/>
      <c r="N130" s="4"/>
      <c r="O130" s="8"/>
      <c r="P130" s="4"/>
      <c r="Q130" s="12"/>
      <c r="R130" s="8"/>
      <c r="S130" s="12"/>
      <c r="T130">
        <f t="shared" si="8"/>
        <v>0</v>
      </c>
      <c r="V130">
        <f t="shared" si="9"/>
        <v>0</v>
      </c>
    </row>
    <row r="131" spans="1:22" x14ac:dyDescent="0.2">
      <c r="A131" s="11">
        <v>40436</v>
      </c>
      <c r="B131" s="4"/>
      <c r="H131" s="12"/>
      <c r="I131" s="8"/>
      <c r="J131" s="4"/>
      <c r="K131" s="4"/>
      <c r="L131" s="4"/>
      <c r="M131" s="4"/>
      <c r="N131" s="4"/>
      <c r="O131" s="8"/>
      <c r="P131" s="4"/>
      <c r="Q131" s="12"/>
      <c r="R131" s="8"/>
      <c r="S131" s="12"/>
      <c r="T131">
        <f t="shared" si="8"/>
        <v>0</v>
      </c>
      <c r="V131">
        <f t="shared" si="9"/>
        <v>0</v>
      </c>
    </row>
    <row r="132" spans="1:22" x14ac:dyDescent="0.2">
      <c r="A132" s="11">
        <v>40437</v>
      </c>
      <c r="B132" s="4"/>
      <c r="H132" s="12"/>
      <c r="I132" s="8"/>
      <c r="J132" s="4"/>
      <c r="K132" s="4"/>
      <c r="L132" s="4"/>
      <c r="M132" s="4"/>
      <c r="N132" s="4"/>
      <c r="O132" s="8"/>
      <c r="P132" s="4"/>
      <c r="Q132" s="12"/>
      <c r="R132" s="8"/>
      <c r="S132" s="12"/>
      <c r="T132">
        <f t="shared" si="8"/>
        <v>0</v>
      </c>
      <c r="V132">
        <f t="shared" si="9"/>
        <v>0</v>
      </c>
    </row>
    <row r="133" spans="1:22" x14ac:dyDescent="0.2">
      <c r="A133" s="11">
        <v>40438</v>
      </c>
      <c r="B133" s="4"/>
      <c r="H133" s="12"/>
      <c r="I133" s="8"/>
      <c r="J133" s="4"/>
      <c r="K133" s="4"/>
      <c r="L133" s="4"/>
      <c r="M133" s="4"/>
      <c r="N133" s="4"/>
      <c r="O133" s="8"/>
      <c r="P133" s="4"/>
      <c r="Q133" s="12"/>
      <c r="R133" s="8"/>
      <c r="S133" s="12"/>
      <c r="T133">
        <f t="shared" si="8"/>
        <v>0</v>
      </c>
      <c r="V133">
        <f t="shared" si="9"/>
        <v>0</v>
      </c>
    </row>
    <row r="134" spans="1:22" x14ac:dyDescent="0.2">
      <c r="A134" s="11">
        <v>40439</v>
      </c>
      <c r="B134" s="4"/>
      <c r="H134" s="12"/>
      <c r="I134" s="8"/>
      <c r="J134" s="4"/>
      <c r="K134" s="4"/>
      <c r="L134" s="4"/>
      <c r="M134" s="4"/>
      <c r="N134" s="4"/>
      <c r="O134" s="8"/>
      <c r="P134" s="4"/>
      <c r="Q134" s="12"/>
      <c r="R134" s="8"/>
      <c r="S134" s="12"/>
      <c r="T134">
        <f t="shared" si="8"/>
        <v>0</v>
      </c>
      <c r="V134">
        <f t="shared" si="9"/>
        <v>0</v>
      </c>
    </row>
    <row r="135" spans="1:22" x14ac:dyDescent="0.2">
      <c r="A135" s="11">
        <v>40440</v>
      </c>
      <c r="B135" s="4"/>
      <c r="H135" s="12"/>
      <c r="I135" s="8"/>
      <c r="J135" s="4"/>
      <c r="K135" s="4"/>
      <c r="L135" s="4"/>
      <c r="M135" s="4"/>
      <c r="N135" s="4"/>
      <c r="O135" s="8"/>
      <c r="P135" s="4"/>
      <c r="Q135" s="12"/>
      <c r="R135" s="8"/>
      <c r="S135" s="12"/>
      <c r="T135">
        <f t="shared" si="8"/>
        <v>0</v>
      </c>
      <c r="V135">
        <f t="shared" si="9"/>
        <v>0</v>
      </c>
    </row>
    <row r="136" spans="1:22" x14ac:dyDescent="0.2">
      <c r="A136" s="11">
        <v>40441</v>
      </c>
      <c r="B136" s="4"/>
      <c r="H136" s="12"/>
      <c r="I136" s="8"/>
      <c r="J136" s="4"/>
      <c r="K136" s="4"/>
      <c r="L136" s="4"/>
      <c r="M136" s="4"/>
      <c r="N136" s="4"/>
      <c r="O136" s="8"/>
      <c r="P136" s="4"/>
      <c r="Q136" s="12"/>
      <c r="R136" s="8"/>
      <c r="S136" s="12"/>
      <c r="T136">
        <f t="shared" ref="T136:T141" si="10">SUM(B136:S136)</f>
        <v>0</v>
      </c>
      <c r="V136">
        <f t="shared" ref="V136:V141" si="11">T136+U136</f>
        <v>0</v>
      </c>
    </row>
    <row r="137" spans="1:22" x14ac:dyDescent="0.2">
      <c r="A137" s="11">
        <v>40442</v>
      </c>
      <c r="B137" s="4"/>
      <c r="H137" s="12"/>
      <c r="I137" s="8"/>
      <c r="J137" s="4"/>
      <c r="K137" s="4"/>
      <c r="L137" s="4"/>
      <c r="M137" s="4"/>
      <c r="N137" s="4"/>
      <c r="O137" s="8"/>
      <c r="P137" s="4"/>
      <c r="Q137" s="12"/>
      <c r="R137" s="8"/>
      <c r="S137" s="12"/>
      <c r="T137">
        <f t="shared" si="10"/>
        <v>0</v>
      </c>
      <c r="V137">
        <f t="shared" si="11"/>
        <v>0</v>
      </c>
    </row>
    <row r="138" spans="1:22" x14ac:dyDescent="0.2">
      <c r="A138" s="11">
        <v>40443</v>
      </c>
      <c r="B138" s="4"/>
      <c r="H138" s="12"/>
      <c r="I138" s="8"/>
      <c r="J138" s="4"/>
      <c r="K138" s="4"/>
      <c r="L138" s="4"/>
      <c r="M138" s="4"/>
      <c r="N138" s="4"/>
      <c r="O138" s="8"/>
      <c r="P138" s="4"/>
      <c r="Q138" s="12"/>
      <c r="R138" s="8"/>
      <c r="S138" s="12"/>
      <c r="T138">
        <f t="shared" si="10"/>
        <v>0</v>
      </c>
      <c r="V138">
        <f t="shared" si="11"/>
        <v>0</v>
      </c>
    </row>
    <row r="139" spans="1:22" x14ac:dyDescent="0.2">
      <c r="A139" s="11">
        <v>40444</v>
      </c>
      <c r="B139" s="4"/>
      <c r="H139" s="12"/>
      <c r="I139" s="8"/>
      <c r="J139" s="4"/>
      <c r="K139" s="4"/>
      <c r="L139" s="4"/>
      <c r="M139" s="4"/>
      <c r="N139" s="4"/>
      <c r="O139" s="8"/>
      <c r="P139" s="4"/>
      <c r="Q139" s="12"/>
      <c r="R139" s="8"/>
      <c r="S139" s="12"/>
      <c r="T139">
        <f t="shared" si="10"/>
        <v>0</v>
      </c>
      <c r="V139">
        <f t="shared" si="11"/>
        <v>0</v>
      </c>
    </row>
    <row r="140" spans="1:22" x14ac:dyDescent="0.2">
      <c r="A140" s="11">
        <v>40445</v>
      </c>
      <c r="B140" s="4"/>
      <c r="H140" s="12"/>
      <c r="I140" s="8"/>
      <c r="J140" s="4"/>
      <c r="K140" s="4"/>
      <c r="L140" s="4"/>
      <c r="M140" s="4"/>
      <c r="N140" s="4"/>
      <c r="O140" s="8"/>
      <c r="P140" s="4"/>
      <c r="Q140" s="12"/>
      <c r="R140" s="8"/>
      <c r="S140" s="12"/>
      <c r="T140">
        <f t="shared" si="10"/>
        <v>0</v>
      </c>
      <c r="V140">
        <f t="shared" si="11"/>
        <v>0</v>
      </c>
    </row>
    <row r="141" spans="1:22" x14ac:dyDescent="0.2">
      <c r="A141" s="11">
        <v>40446</v>
      </c>
      <c r="B141" s="4"/>
      <c r="H141" s="12"/>
      <c r="I141" s="8"/>
      <c r="J141" s="4"/>
      <c r="K141" s="4"/>
      <c r="L141" s="4"/>
      <c r="M141" s="4"/>
      <c r="N141" s="4"/>
      <c r="O141" s="8"/>
      <c r="P141" s="4"/>
      <c r="Q141" s="12"/>
      <c r="R141" s="8"/>
      <c r="S141" s="12"/>
      <c r="T141">
        <f t="shared" si="10"/>
        <v>0</v>
      </c>
      <c r="V141">
        <f t="shared" si="11"/>
        <v>0</v>
      </c>
    </row>
    <row r="142" spans="1:22" x14ac:dyDescent="0.2">
      <c r="A142" s="2"/>
      <c r="B142" s="71" t="s">
        <v>41</v>
      </c>
      <c r="C142" s="71"/>
      <c r="D142" s="71"/>
      <c r="E142" s="71"/>
      <c r="F142" s="71"/>
      <c r="G142" s="71"/>
      <c r="H142" s="71"/>
      <c r="I142" s="71" t="s">
        <v>42</v>
      </c>
      <c r="J142" s="71"/>
      <c r="K142" s="71"/>
      <c r="L142" s="71"/>
      <c r="M142" s="71"/>
      <c r="N142" s="71"/>
      <c r="O142" s="71" t="s">
        <v>43</v>
      </c>
      <c r="P142" s="71"/>
      <c r="Q142" s="71"/>
      <c r="R142" s="71" t="s">
        <v>44</v>
      </c>
      <c r="S142" s="71"/>
      <c r="T142" s="69" t="s">
        <v>45</v>
      </c>
      <c r="U142" t="s">
        <v>46</v>
      </c>
    </row>
    <row r="143" spans="1:22" x14ac:dyDescent="0.2">
      <c r="A143" s="2"/>
      <c r="B143" t="s">
        <v>48</v>
      </c>
      <c r="C143" t="s">
        <v>49</v>
      </c>
      <c r="D143" t="s">
        <v>50</v>
      </c>
      <c r="E143" t="s">
        <v>51</v>
      </c>
      <c r="F143" t="s">
        <v>52</v>
      </c>
      <c r="G143" t="s">
        <v>53</v>
      </c>
      <c r="H143" s="1" t="s">
        <v>54</v>
      </c>
      <c r="I143" t="s">
        <v>55</v>
      </c>
      <c r="J143" t="s">
        <v>56</v>
      </c>
      <c r="K143" t="s">
        <v>57</v>
      </c>
      <c r="L143" t="s">
        <v>58</v>
      </c>
      <c r="M143" t="s">
        <v>64</v>
      </c>
      <c r="N143" s="1" t="s">
        <v>54</v>
      </c>
      <c r="O143" t="s">
        <v>60</v>
      </c>
      <c r="P143" t="s">
        <v>61</v>
      </c>
      <c r="Q143" s="1" t="s">
        <v>54</v>
      </c>
      <c r="R143" t="s">
        <v>65</v>
      </c>
      <c r="S143" s="1" t="s">
        <v>63</v>
      </c>
      <c r="T143" s="70"/>
    </row>
    <row r="144" spans="1:22" x14ac:dyDescent="0.2">
      <c r="A144" s="2" t="s">
        <v>166</v>
      </c>
      <c r="B144">
        <f t="shared" ref="B144:U144" si="12">SUM(B9:B110)</f>
        <v>2510.37</v>
      </c>
      <c r="C144">
        <f t="shared" si="12"/>
        <v>94.949999999999989</v>
      </c>
      <c r="D144">
        <f t="shared" si="12"/>
        <v>0</v>
      </c>
      <c r="E144">
        <f t="shared" si="12"/>
        <v>10.97</v>
      </c>
      <c r="F144">
        <f t="shared" si="12"/>
        <v>101.99000000000001</v>
      </c>
      <c r="G144">
        <f t="shared" si="12"/>
        <v>9.01</v>
      </c>
      <c r="H144">
        <f t="shared" si="12"/>
        <v>0</v>
      </c>
      <c r="I144">
        <f t="shared" si="12"/>
        <v>410.92</v>
      </c>
      <c r="J144">
        <f t="shared" si="12"/>
        <v>2.9800000000000004</v>
      </c>
      <c r="K144">
        <f t="shared" si="12"/>
        <v>0</v>
      </c>
      <c r="L144">
        <f t="shared" si="12"/>
        <v>32</v>
      </c>
      <c r="M144">
        <f t="shared" si="12"/>
        <v>3.0100000000000002</v>
      </c>
      <c r="N144">
        <f t="shared" si="12"/>
        <v>0</v>
      </c>
      <c r="O144">
        <f t="shared" si="12"/>
        <v>360.95</v>
      </c>
      <c r="P144">
        <f t="shared" si="12"/>
        <v>0</v>
      </c>
      <c r="Q144">
        <f t="shared" si="12"/>
        <v>0</v>
      </c>
      <c r="R144">
        <f t="shared" si="12"/>
        <v>21.96</v>
      </c>
      <c r="S144">
        <f t="shared" si="12"/>
        <v>0</v>
      </c>
      <c r="T144">
        <f t="shared" si="12"/>
        <v>3512.7899999999991</v>
      </c>
      <c r="U144">
        <f t="shared" si="12"/>
        <v>967.57000000000028</v>
      </c>
    </row>
    <row r="145" spans="1:22" x14ac:dyDescent="0.2">
      <c r="A145" s="2"/>
      <c r="B145"/>
      <c r="H145" s="1"/>
      <c r="I145"/>
      <c r="N145" s="1"/>
      <c r="O145"/>
      <c r="Q145" s="1"/>
      <c r="R145"/>
      <c r="S145" s="1"/>
      <c r="T145"/>
      <c r="V145" s="70" t="s">
        <v>47</v>
      </c>
    </row>
    <row r="146" spans="1:22" x14ac:dyDescent="0.2">
      <c r="A146" s="2"/>
      <c r="B146"/>
      <c r="H146" s="1"/>
      <c r="I146"/>
      <c r="N146" s="1"/>
      <c r="O146"/>
      <c r="Q146" s="1"/>
      <c r="R146"/>
      <c r="S146" s="1"/>
      <c r="T146"/>
      <c r="V146" s="70"/>
    </row>
    <row r="147" spans="1:22" x14ac:dyDescent="0.2">
      <c r="A147" s="2"/>
      <c r="B147"/>
      <c r="H147" s="1"/>
      <c r="I147"/>
      <c r="N147" s="1"/>
      <c r="O147"/>
      <c r="Q147" s="1"/>
      <c r="R147"/>
      <c r="S147" s="1"/>
      <c r="T147"/>
      <c r="V147">
        <f>SUM(V9:V144)</f>
        <v>4675.1000000000004</v>
      </c>
    </row>
    <row r="148" spans="1:22" x14ac:dyDescent="0.2">
      <c r="A148" s="2"/>
    </row>
    <row r="149" spans="1:22" x14ac:dyDescent="0.2">
      <c r="A149" s="2"/>
    </row>
    <row r="150" spans="1:22" x14ac:dyDescent="0.2">
      <c r="A150" s="2"/>
    </row>
    <row r="151" spans="1:22" x14ac:dyDescent="0.2">
      <c r="A151" s="2"/>
    </row>
    <row r="152" spans="1:22" x14ac:dyDescent="0.2">
      <c r="A152" s="2"/>
    </row>
    <row r="153" spans="1:22" x14ac:dyDescent="0.2">
      <c r="A153" s="2"/>
    </row>
    <row r="154" spans="1:22" x14ac:dyDescent="0.2">
      <c r="A154" s="2"/>
    </row>
    <row r="155" spans="1:22" x14ac:dyDescent="0.2">
      <c r="A155" s="2"/>
    </row>
    <row r="156" spans="1:22" x14ac:dyDescent="0.2">
      <c r="A156" s="2"/>
    </row>
    <row r="157" spans="1:22" x14ac:dyDescent="0.2">
      <c r="A157" s="2"/>
    </row>
    <row r="158" spans="1:22" x14ac:dyDescent="0.2">
      <c r="A158" s="2"/>
    </row>
    <row r="159" spans="1:22" x14ac:dyDescent="0.2">
      <c r="A159" s="2"/>
    </row>
    <row r="160" spans="1:22" x14ac:dyDescent="0.2">
      <c r="A160" s="2"/>
    </row>
    <row r="161" spans="1:1" x14ac:dyDescent="0.2">
      <c r="A161" s="2"/>
    </row>
    <row r="162" spans="1:1" x14ac:dyDescent="0.2">
      <c r="A162" s="2"/>
    </row>
    <row r="163" spans="1:1" x14ac:dyDescent="0.2">
      <c r="A163" s="2"/>
    </row>
    <row r="164" spans="1:1" x14ac:dyDescent="0.2">
      <c r="A164" s="2"/>
    </row>
    <row r="165" spans="1:1" x14ac:dyDescent="0.2">
      <c r="A165" s="2"/>
    </row>
    <row r="166" spans="1:1" x14ac:dyDescent="0.2">
      <c r="A166" s="2"/>
    </row>
    <row r="167" spans="1:1" x14ac:dyDescent="0.2">
      <c r="A167" s="2"/>
    </row>
    <row r="168" spans="1:1" x14ac:dyDescent="0.2">
      <c r="A168" s="2"/>
    </row>
    <row r="169" spans="1:1" x14ac:dyDescent="0.2">
      <c r="A169" s="2"/>
    </row>
    <row r="170" spans="1:1" x14ac:dyDescent="0.2">
      <c r="A170" s="2"/>
    </row>
    <row r="171" spans="1:1" x14ac:dyDescent="0.2">
      <c r="A171" s="2"/>
    </row>
    <row r="172" spans="1:1" x14ac:dyDescent="0.2">
      <c r="A172" s="2"/>
    </row>
    <row r="173" spans="1:1" x14ac:dyDescent="0.2">
      <c r="A173" s="2"/>
    </row>
    <row r="174" spans="1:1" x14ac:dyDescent="0.2">
      <c r="A174" s="2"/>
    </row>
    <row r="175" spans="1:1" x14ac:dyDescent="0.2">
      <c r="A175" s="2"/>
    </row>
    <row r="176" spans="1:1" x14ac:dyDescent="0.2">
      <c r="A176" s="2"/>
    </row>
    <row r="177" spans="1:1" x14ac:dyDescent="0.2">
      <c r="A177" s="2"/>
    </row>
    <row r="178" spans="1:1" x14ac:dyDescent="0.2">
      <c r="A178" s="2"/>
    </row>
    <row r="179" spans="1:1" x14ac:dyDescent="0.2">
      <c r="A179" s="2"/>
    </row>
    <row r="180" spans="1:1" x14ac:dyDescent="0.2">
      <c r="A180" s="2"/>
    </row>
    <row r="181" spans="1:1" x14ac:dyDescent="0.2">
      <c r="A181" s="2"/>
    </row>
    <row r="182" spans="1:1" x14ac:dyDescent="0.2">
      <c r="A182" s="2"/>
    </row>
    <row r="183" spans="1:1" x14ac:dyDescent="0.2">
      <c r="A183" s="2"/>
    </row>
    <row r="184" spans="1:1" x14ac:dyDescent="0.2">
      <c r="A184" s="2"/>
    </row>
    <row r="185" spans="1:1" x14ac:dyDescent="0.2">
      <c r="A185" s="2"/>
    </row>
    <row r="186" spans="1:1" x14ac:dyDescent="0.2">
      <c r="A186" s="2"/>
    </row>
    <row r="187" spans="1:1" x14ac:dyDescent="0.2">
      <c r="A187" s="2"/>
    </row>
    <row r="188" spans="1:1" x14ac:dyDescent="0.2">
      <c r="A188" s="2"/>
    </row>
    <row r="189" spans="1:1" x14ac:dyDescent="0.2">
      <c r="A189" s="2"/>
    </row>
    <row r="190" spans="1:1" x14ac:dyDescent="0.2">
      <c r="A190" s="2"/>
    </row>
    <row r="191" spans="1:1" x14ac:dyDescent="0.2">
      <c r="A191" s="2"/>
    </row>
    <row r="192" spans="1:1" x14ac:dyDescent="0.2">
      <c r="A192" s="2"/>
    </row>
    <row r="193" spans="1:1" x14ac:dyDescent="0.2">
      <c r="A193" s="2"/>
    </row>
    <row r="194" spans="1:1" x14ac:dyDescent="0.2">
      <c r="A194" s="2"/>
    </row>
    <row r="195" spans="1:1" x14ac:dyDescent="0.2">
      <c r="A195" s="2"/>
    </row>
    <row r="196" spans="1:1" x14ac:dyDescent="0.2">
      <c r="A196" s="2"/>
    </row>
    <row r="197" spans="1:1" x14ac:dyDescent="0.2">
      <c r="A197" s="2"/>
    </row>
    <row r="198" spans="1:1" x14ac:dyDescent="0.2">
      <c r="A198" s="2"/>
    </row>
    <row r="199" spans="1:1" x14ac:dyDescent="0.2">
      <c r="A199" s="2"/>
    </row>
    <row r="200" spans="1:1" x14ac:dyDescent="0.2">
      <c r="A200" s="2"/>
    </row>
    <row r="201" spans="1:1" x14ac:dyDescent="0.2">
      <c r="A201" s="2"/>
    </row>
    <row r="202" spans="1:1" x14ac:dyDescent="0.2">
      <c r="A202" s="2"/>
    </row>
    <row r="203" spans="1:1" x14ac:dyDescent="0.2">
      <c r="A203" s="2"/>
    </row>
    <row r="204" spans="1:1" x14ac:dyDescent="0.2">
      <c r="A204" s="2"/>
    </row>
    <row r="205" spans="1:1" x14ac:dyDescent="0.2">
      <c r="A205" s="2"/>
    </row>
    <row r="206" spans="1:1" x14ac:dyDescent="0.2">
      <c r="A206" s="2"/>
    </row>
    <row r="207" spans="1:1" x14ac:dyDescent="0.2">
      <c r="A207" s="2"/>
    </row>
    <row r="208" spans="1:1" x14ac:dyDescent="0.2">
      <c r="A208" s="2"/>
    </row>
    <row r="209" spans="1:1" x14ac:dyDescent="0.2">
      <c r="A209" s="2"/>
    </row>
    <row r="210" spans="1:1" x14ac:dyDescent="0.2">
      <c r="A210" s="2"/>
    </row>
    <row r="211" spans="1:1" x14ac:dyDescent="0.2">
      <c r="A211" s="2"/>
    </row>
    <row r="212" spans="1:1" x14ac:dyDescent="0.2">
      <c r="A212" s="2"/>
    </row>
    <row r="213" spans="1:1" x14ac:dyDescent="0.2">
      <c r="A213" s="2"/>
    </row>
    <row r="214" spans="1:1" x14ac:dyDescent="0.2">
      <c r="A214" s="2"/>
    </row>
    <row r="215" spans="1:1" x14ac:dyDescent="0.2">
      <c r="A215" s="2"/>
    </row>
    <row r="216" spans="1:1" x14ac:dyDescent="0.2">
      <c r="A216" s="2"/>
    </row>
    <row r="217" spans="1:1" x14ac:dyDescent="0.2">
      <c r="A217" s="2"/>
    </row>
    <row r="218" spans="1:1" x14ac:dyDescent="0.2">
      <c r="A218" s="2"/>
    </row>
    <row r="219" spans="1:1" x14ac:dyDescent="0.2">
      <c r="A219" s="2"/>
    </row>
    <row r="220" spans="1:1" x14ac:dyDescent="0.2">
      <c r="A220" s="2"/>
    </row>
    <row r="221" spans="1:1" x14ac:dyDescent="0.2">
      <c r="A221" s="2"/>
    </row>
    <row r="222" spans="1:1" x14ac:dyDescent="0.2">
      <c r="A222" s="2"/>
    </row>
    <row r="223" spans="1:1" x14ac:dyDescent="0.2">
      <c r="A223" s="2"/>
    </row>
    <row r="224" spans="1:1" x14ac:dyDescent="0.2">
      <c r="A224" s="2"/>
    </row>
    <row r="225" spans="1:1" x14ac:dyDescent="0.2">
      <c r="A225" s="2"/>
    </row>
    <row r="226" spans="1:1" x14ac:dyDescent="0.2">
      <c r="A226" s="2"/>
    </row>
    <row r="227" spans="1:1" x14ac:dyDescent="0.2">
      <c r="A227" s="2"/>
    </row>
    <row r="228" spans="1:1" x14ac:dyDescent="0.2">
      <c r="A228" s="2"/>
    </row>
    <row r="229" spans="1:1" x14ac:dyDescent="0.2">
      <c r="A229" s="2"/>
    </row>
    <row r="230" spans="1:1" x14ac:dyDescent="0.2">
      <c r="A230" s="2"/>
    </row>
    <row r="231" spans="1:1" x14ac:dyDescent="0.2">
      <c r="A231" s="2"/>
    </row>
    <row r="232" spans="1:1" x14ac:dyDescent="0.2">
      <c r="A232" s="2"/>
    </row>
    <row r="233" spans="1:1" x14ac:dyDescent="0.2">
      <c r="A233" s="2"/>
    </row>
    <row r="234" spans="1:1" x14ac:dyDescent="0.2">
      <c r="A234" s="2"/>
    </row>
    <row r="235" spans="1:1" x14ac:dyDescent="0.2">
      <c r="A235" s="2"/>
    </row>
    <row r="236" spans="1:1" x14ac:dyDescent="0.2">
      <c r="A236" s="2"/>
    </row>
    <row r="237" spans="1:1" x14ac:dyDescent="0.2">
      <c r="A237" s="2"/>
    </row>
    <row r="238" spans="1:1" x14ac:dyDescent="0.2">
      <c r="A238" s="2"/>
    </row>
    <row r="239" spans="1:1" x14ac:dyDescent="0.2">
      <c r="A239" s="2"/>
    </row>
    <row r="240" spans="1:1" x14ac:dyDescent="0.2">
      <c r="A240" s="2"/>
    </row>
    <row r="241" spans="1:1" x14ac:dyDescent="0.2">
      <c r="A241" s="2"/>
    </row>
    <row r="242" spans="1:1" x14ac:dyDescent="0.2">
      <c r="A242" s="2"/>
    </row>
    <row r="243" spans="1:1" x14ac:dyDescent="0.2">
      <c r="A243" s="2"/>
    </row>
    <row r="244" spans="1:1" x14ac:dyDescent="0.2">
      <c r="A244" s="2"/>
    </row>
    <row r="245" spans="1:1" x14ac:dyDescent="0.2">
      <c r="A245" s="2"/>
    </row>
    <row r="246" spans="1:1" x14ac:dyDescent="0.2">
      <c r="A246" s="2"/>
    </row>
    <row r="247" spans="1:1" x14ac:dyDescent="0.2">
      <c r="A247" s="2"/>
    </row>
    <row r="248" spans="1:1" x14ac:dyDescent="0.2">
      <c r="A248" s="2"/>
    </row>
    <row r="249" spans="1:1" x14ac:dyDescent="0.2">
      <c r="A249" s="2"/>
    </row>
    <row r="250" spans="1:1" x14ac:dyDescent="0.2">
      <c r="A250" s="2"/>
    </row>
    <row r="251" spans="1:1" x14ac:dyDescent="0.2">
      <c r="A251" s="2"/>
    </row>
    <row r="252" spans="1:1" x14ac:dyDescent="0.2">
      <c r="A252" s="2"/>
    </row>
    <row r="253" spans="1:1" x14ac:dyDescent="0.2">
      <c r="A253" s="2"/>
    </row>
    <row r="254" spans="1:1" x14ac:dyDescent="0.2">
      <c r="A254" s="2"/>
    </row>
    <row r="255" spans="1:1" x14ac:dyDescent="0.2">
      <c r="A255" s="2"/>
    </row>
    <row r="256" spans="1:1" x14ac:dyDescent="0.2">
      <c r="A256" s="2"/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5:V146"/>
    <mergeCell ref="T7:T8"/>
    <mergeCell ref="V7:V8"/>
    <mergeCell ref="B142:H142"/>
    <mergeCell ref="I142:N142"/>
    <mergeCell ref="O142:Q142"/>
    <mergeCell ref="R142:S142"/>
    <mergeCell ref="T142:T14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3"/>
  </sheetPr>
  <dimension ref="A1:V180"/>
  <sheetViews>
    <sheetView zoomScale="80" zoomScaleNormal="80" workbookViewId="0">
      <pane ySplit="1905" topLeftCell="A84" activePane="bottomLeft"/>
      <selection activeCell="M8" sqref="M8"/>
      <selection pane="bottomLeft" activeCell="B109" sqref="B109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167</v>
      </c>
      <c r="B1" s="68"/>
      <c r="C1" s="68"/>
      <c r="E1" s="24" t="s">
        <v>162</v>
      </c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168</v>
      </c>
      <c r="B3" s="73"/>
      <c r="C3" s="73"/>
      <c r="E3" s="71" t="s">
        <v>169</v>
      </c>
      <c r="F3" s="71"/>
      <c r="H3" s="1"/>
      <c r="I3"/>
      <c r="N3" s="1"/>
      <c r="O3"/>
      <c r="Q3" s="1"/>
      <c r="R3"/>
      <c r="S3" s="1"/>
      <c r="T3"/>
    </row>
    <row r="4" spans="1:22" x14ac:dyDescent="0.2">
      <c r="A4" s="73" t="s">
        <v>170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3.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ht="13.5" customHeight="1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40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0.2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1">
        <v>0</v>
      </c>
      <c r="O13" s="4">
        <v>0.6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0.8</v>
      </c>
      <c r="U13">
        <v>0</v>
      </c>
      <c r="V13">
        <f t="shared" si="1"/>
        <v>0.8</v>
      </c>
    </row>
    <row r="14" spans="1:22" x14ac:dyDescent="0.2">
      <c r="A14" s="11">
        <v>40319</v>
      </c>
      <c r="B14">
        <v>0.2</v>
      </c>
      <c r="C14">
        <v>0</v>
      </c>
      <c r="D14">
        <v>0</v>
      </c>
      <c r="E14">
        <v>0</v>
      </c>
      <c r="F14">
        <v>0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1">
        <v>0</v>
      </c>
      <c r="O14" s="4">
        <v>0.6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0.8</v>
      </c>
      <c r="U14">
        <v>0</v>
      </c>
      <c r="V14">
        <f t="shared" si="1"/>
        <v>0.8</v>
      </c>
    </row>
    <row r="15" spans="1:22" x14ac:dyDescent="0.2">
      <c r="A15" s="11">
        <v>40320</v>
      </c>
      <c r="B15">
        <v>0.2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1">
        <v>0</v>
      </c>
      <c r="O15" s="4">
        <v>0.6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0.8</v>
      </c>
      <c r="U15">
        <v>0</v>
      </c>
      <c r="V15">
        <f t="shared" si="1"/>
        <v>0.8</v>
      </c>
    </row>
    <row r="16" spans="1:22" x14ac:dyDescent="0.2">
      <c r="A16" s="11">
        <v>40321</v>
      </c>
      <c r="B16">
        <v>0.2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1">
        <v>0</v>
      </c>
      <c r="O16" s="4">
        <v>0.6</v>
      </c>
      <c r="P16" s="4">
        <v>0</v>
      </c>
      <c r="Q16" s="1">
        <v>0</v>
      </c>
      <c r="R16" s="4">
        <v>0</v>
      </c>
      <c r="S16" s="1">
        <v>0</v>
      </c>
      <c r="T16">
        <f t="shared" si="0"/>
        <v>0.8</v>
      </c>
      <c r="U16">
        <v>0</v>
      </c>
      <c r="V16">
        <f>T16+U16</f>
        <v>0.8</v>
      </c>
    </row>
    <row r="17" spans="1:22" x14ac:dyDescent="0.2">
      <c r="A17" s="11">
        <v>40322</v>
      </c>
      <c r="B17">
        <v>0.2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1">
        <v>0</v>
      </c>
      <c r="O17" s="4">
        <v>0.6</v>
      </c>
      <c r="P17" s="4">
        <v>0</v>
      </c>
      <c r="Q17" s="1">
        <v>0</v>
      </c>
      <c r="R17" s="4">
        <v>0</v>
      </c>
      <c r="S17" s="1">
        <v>0</v>
      </c>
      <c r="T17">
        <f t="shared" si="0"/>
        <v>0.8</v>
      </c>
      <c r="U17">
        <v>0</v>
      </c>
      <c r="V17">
        <f>T17+U17</f>
        <v>0.8</v>
      </c>
    </row>
    <row r="18" spans="1:22" x14ac:dyDescent="0.2">
      <c r="A18" s="11">
        <v>40323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2</v>
      </c>
      <c r="M18" s="4">
        <v>0</v>
      </c>
      <c r="N18" s="1">
        <v>0</v>
      </c>
      <c r="O18" s="4">
        <v>14</v>
      </c>
      <c r="P18" s="4">
        <v>0</v>
      </c>
      <c r="Q18" s="1">
        <v>0</v>
      </c>
      <c r="R18" s="4">
        <v>0</v>
      </c>
      <c r="S18" s="1">
        <v>0</v>
      </c>
      <c r="T18">
        <f t="shared" si="0"/>
        <v>16</v>
      </c>
      <c r="U18">
        <v>3</v>
      </c>
      <c r="V18">
        <f>T18+U18</f>
        <v>19</v>
      </c>
    </row>
    <row r="19" spans="1:22" x14ac:dyDescent="0.2">
      <c r="A19" s="11">
        <v>40324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2</v>
      </c>
      <c r="M19" s="4">
        <v>0</v>
      </c>
      <c r="N19" s="1">
        <v>0</v>
      </c>
      <c r="O19" s="4">
        <v>14</v>
      </c>
      <c r="P19" s="4">
        <v>0</v>
      </c>
      <c r="Q19" s="1">
        <v>0</v>
      </c>
      <c r="R19" s="4">
        <v>0</v>
      </c>
      <c r="S19" s="1">
        <v>0</v>
      </c>
      <c r="T19">
        <f t="shared" si="0"/>
        <v>16</v>
      </c>
      <c r="U19">
        <v>3</v>
      </c>
      <c r="V19">
        <f>T19+U19</f>
        <v>19</v>
      </c>
    </row>
    <row r="20" spans="1:22" x14ac:dyDescent="0.2">
      <c r="A20" s="11">
        <v>40325</v>
      </c>
      <c r="B20">
        <v>0.5</v>
      </c>
      <c r="C20">
        <v>0</v>
      </c>
      <c r="D20">
        <v>0</v>
      </c>
      <c r="E20">
        <v>0</v>
      </c>
      <c r="F20">
        <v>2</v>
      </c>
      <c r="G20">
        <v>0</v>
      </c>
      <c r="H20" s="1">
        <v>0</v>
      </c>
      <c r="I20" s="4">
        <v>0.5</v>
      </c>
      <c r="J20" s="4">
        <v>0</v>
      </c>
      <c r="K20" s="4">
        <v>0</v>
      </c>
      <c r="L20" s="4">
        <v>1</v>
      </c>
      <c r="M20" s="4">
        <v>0</v>
      </c>
      <c r="N20" s="1">
        <v>0</v>
      </c>
      <c r="O20" s="4">
        <v>23.5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27.5</v>
      </c>
      <c r="U20">
        <v>7.5</v>
      </c>
      <c r="V20">
        <f t="shared" si="1"/>
        <v>35</v>
      </c>
    </row>
    <row r="21" spans="1:22" x14ac:dyDescent="0.2">
      <c r="A21" s="11">
        <v>40326</v>
      </c>
      <c r="B21">
        <v>0.5</v>
      </c>
      <c r="C21">
        <v>0</v>
      </c>
      <c r="D21">
        <v>0</v>
      </c>
      <c r="E21">
        <v>0</v>
      </c>
      <c r="F21">
        <v>2</v>
      </c>
      <c r="G21">
        <v>0</v>
      </c>
      <c r="H21" s="1">
        <v>0</v>
      </c>
      <c r="I21" s="4">
        <v>0.5</v>
      </c>
      <c r="J21" s="4">
        <v>0</v>
      </c>
      <c r="K21" s="4">
        <v>0</v>
      </c>
      <c r="L21" s="4">
        <v>1</v>
      </c>
      <c r="M21" s="4">
        <v>0</v>
      </c>
      <c r="N21" s="1">
        <v>0</v>
      </c>
      <c r="O21" s="4">
        <v>23.5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27.5</v>
      </c>
      <c r="U21">
        <v>7.5</v>
      </c>
      <c r="V21">
        <f t="shared" si="1"/>
        <v>35</v>
      </c>
    </row>
    <row r="22" spans="1:22" x14ac:dyDescent="0.2">
      <c r="A22" s="11">
        <v>40327</v>
      </c>
      <c r="B22">
        <v>0.25</v>
      </c>
      <c r="C22">
        <v>0.25</v>
      </c>
      <c r="D22">
        <v>0</v>
      </c>
      <c r="E22">
        <v>0</v>
      </c>
      <c r="F22">
        <v>1</v>
      </c>
      <c r="G22">
        <v>0</v>
      </c>
      <c r="H22" s="12">
        <v>0</v>
      </c>
      <c r="I22" s="4">
        <v>0</v>
      </c>
      <c r="J22" s="4">
        <v>0</v>
      </c>
      <c r="K22" s="4">
        <v>0</v>
      </c>
      <c r="L22" s="4">
        <v>0.25</v>
      </c>
      <c r="M22" s="4">
        <v>0</v>
      </c>
      <c r="N22" s="1">
        <v>0</v>
      </c>
      <c r="O22" s="4">
        <v>26.75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28.5</v>
      </c>
      <c r="U22">
        <v>10.5</v>
      </c>
      <c r="V22">
        <f t="shared" si="1"/>
        <v>39</v>
      </c>
    </row>
    <row r="23" spans="1:22" x14ac:dyDescent="0.2">
      <c r="A23" s="11">
        <v>40328</v>
      </c>
      <c r="B23">
        <v>0.25</v>
      </c>
      <c r="C23">
        <v>0.25</v>
      </c>
      <c r="D23">
        <v>0</v>
      </c>
      <c r="E23">
        <v>0</v>
      </c>
      <c r="F23">
        <v>1</v>
      </c>
      <c r="G23">
        <v>0</v>
      </c>
      <c r="H23" s="12">
        <v>0</v>
      </c>
      <c r="I23" s="4">
        <v>0</v>
      </c>
      <c r="J23" s="4">
        <v>0</v>
      </c>
      <c r="K23" s="4">
        <v>0</v>
      </c>
      <c r="L23" s="4">
        <v>0.25</v>
      </c>
      <c r="M23" s="4">
        <v>0</v>
      </c>
      <c r="N23" s="1">
        <v>0</v>
      </c>
      <c r="O23" s="4">
        <v>26.75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28.5</v>
      </c>
      <c r="U23">
        <v>10.5</v>
      </c>
      <c r="V23">
        <f t="shared" si="1"/>
        <v>39</v>
      </c>
    </row>
    <row r="24" spans="1:22" x14ac:dyDescent="0.2">
      <c r="A24" s="11">
        <v>40329</v>
      </c>
      <c r="B24">
        <v>0.25</v>
      </c>
      <c r="C24">
        <v>0.25</v>
      </c>
      <c r="D24">
        <v>0</v>
      </c>
      <c r="E24">
        <v>0</v>
      </c>
      <c r="F24">
        <v>1</v>
      </c>
      <c r="G24">
        <v>0</v>
      </c>
      <c r="H24" s="12">
        <v>0</v>
      </c>
      <c r="I24" s="4">
        <v>0</v>
      </c>
      <c r="J24" s="4">
        <v>0</v>
      </c>
      <c r="K24" s="4">
        <v>0</v>
      </c>
      <c r="L24" s="4">
        <v>0.25</v>
      </c>
      <c r="M24" s="4">
        <v>0</v>
      </c>
      <c r="N24" s="1">
        <v>0</v>
      </c>
      <c r="O24" s="4">
        <v>26.75</v>
      </c>
      <c r="P24" s="4">
        <v>0</v>
      </c>
      <c r="Q24" s="1">
        <v>0</v>
      </c>
      <c r="R24" s="4">
        <v>0</v>
      </c>
      <c r="S24" s="1">
        <v>0</v>
      </c>
      <c r="T24">
        <f t="shared" si="0"/>
        <v>28.5</v>
      </c>
      <c r="U24">
        <v>10.5</v>
      </c>
      <c r="V24">
        <f>T24+U24</f>
        <v>39</v>
      </c>
    </row>
    <row r="25" spans="1:22" x14ac:dyDescent="0.2">
      <c r="A25" s="11">
        <v>40330</v>
      </c>
      <c r="B25">
        <v>0.25</v>
      </c>
      <c r="C25">
        <v>0.25</v>
      </c>
      <c r="D25">
        <v>0</v>
      </c>
      <c r="E25">
        <v>0</v>
      </c>
      <c r="F25">
        <v>1</v>
      </c>
      <c r="G25">
        <v>0</v>
      </c>
      <c r="H25" s="12">
        <v>0</v>
      </c>
      <c r="I25" s="4">
        <v>0</v>
      </c>
      <c r="J25" s="4">
        <v>0</v>
      </c>
      <c r="K25" s="4">
        <v>0</v>
      </c>
      <c r="L25" s="4">
        <v>0.25</v>
      </c>
      <c r="M25" s="4">
        <v>0</v>
      </c>
      <c r="N25" s="1">
        <v>0</v>
      </c>
      <c r="O25" s="4">
        <v>26.75</v>
      </c>
      <c r="P25" s="4">
        <v>0</v>
      </c>
      <c r="Q25" s="1">
        <v>0</v>
      </c>
      <c r="R25" s="4">
        <v>0</v>
      </c>
      <c r="S25" s="1">
        <v>0</v>
      </c>
      <c r="T25">
        <f t="shared" si="0"/>
        <v>28.5</v>
      </c>
      <c r="U25">
        <v>10.5</v>
      </c>
      <c r="V25">
        <f>T25+U25</f>
        <v>39</v>
      </c>
    </row>
    <row r="26" spans="1:22" x14ac:dyDescent="0.2">
      <c r="A26" s="11">
        <v>40331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7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8</v>
      </c>
      <c r="U26">
        <v>2.5</v>
      </c>
      <c r="V26">
        <f t="shared" si="1"/>
        <v>10.5</v>
      </c>
    </row>
    <row r="27" spans="1:22" x14ac:dyDescent="0.2">
      <c r="A27" s="11">
        <v>40332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7</v>
      </c>
      <c r="P27" s="4">
        <v>0</v>
      </c>
      <c r="Q27" s="1">
        <v>0</v>
      </c>
      <c r="R27" s="4">
        <v>0</v>
      </c>
      <c r="S27" s="1">
        <v>0</v>
      </c>
      <c r="T27">
        <f t="shared" si="0"/>
        <v>8</v>
      </c>
      <c r="U27">
        <v>2.5</v>
      </c>
      <c r="V27">
        <f t="shared" si="1"/>
        <v>10.5</v>
      </c>
    </row>
    <row r="28" spans="1:22" x14ac:dyDescent="0.2">
      <c r="A28" s="11">
        <v>40333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 s="1">
        <v>0</v>
      </c>
      <c r="I28" s="4">
        <v>1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7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10</v>
      </c>
      <c r="U28">
        <v>3</v>
      </c>
      <c r="V28">
        <f t="shared" si="1"/>
        <v>13</v>
      </c>
    </row>
    <row r="29" spans="1:22" x14ac:dyDescent="0.2">
      <c r="A29" s="11">
        <v>40334</v>
      </c>
      <c r="B29">
        <v>1.67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6.67</v>
      </c>
      <c r="P29">
        <v>0</v>
      </c>
      <c r="Q29">
        <v>0</v>
      </c>
      <c r="R29">
        <v>0</v>
      </c>
      <c r="S29">
        <v>0</v>
      </c>
      <c r="T29">
        <f t="shared" si="0"/>
        <v>9.34</v>
      </c>
      <c r="U29">
        <v>12.67</v>
      </c>
      <c r="V29">
        <f>T29+U29</f>
        <v>22.009999999999998</v>
      </c>
    </row>
    <row r="30" spans="1:22" x14ac:dyDescent="0.2">
      <c r="A30" s="11">
        <v>40335</v>
      </c>
      <c r="B30">
        <v>1.67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6.67</v>
      </c>
      <c r="P30">
        <v>0</v>
      </c>
      <c r="Q30">
        <v>0</v>
      </c>
      <c r="R30">
        <v>0</v>
      </c>
      <c r="S30">
        <v>0</v>
      </c>
      <c r="T30">
        <f t="shared" si="0"/>
        <v>9.34</v>
      </c>
      <c r="U30">
        <v>12.67</v>
      </c>
      <c r="V30">
        <f t="shared" si="1"/>
        <v>22.009999999999998</v>
      </c>
    </row>
    <row r="31" spans="1:22" x14ac:dyDescent="0.2">
      <c r="A31" s="11">
        <v>40336</v>
      </c>
      <c r="B31">
        <v>1.67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6.67</v>
      </c>
      <c r="P31">
        <v>0</v>
      </c>
      <c r="Q31">
        <v>0</v>
      </c>
      <c r="R31">
        <v>0</v>
      </c>
      <c r="S31">
        <v>0</v>
      </c>
      <c r="T31">
        <f t="shared" si="0"/>
        <v>9.34</v>
      </c>
      <c r="U31">
        <v>12.67</v>
      </c>
      <c r="V31">
        <f t="shared" si="1"/>
        <v>22.009999999999998</v>
      </c>
    </row>
    <row r="32" spans="1:22" x14ac:dyDescent="0.2">
      <c r="A32" s="11">
        <v>40337</v>
      </c>
      <c r="B32">
        <v>12.5</v>
      </c>
      <c r="C32">
        <v>0</v>
      </c>
      <c r="D32">
        <v>0</v>
      </c>
      <c r="E32">
        <v>0</v>
      </c>
      <c r="F32">
        <v>1.5</v>
      </c>
      <c r="G32">
        <v>0</v>
      </c>
      <c r="H32">
        <v>0</v>
      </c>
      <c r="I32">
        <v>0</v>
      </c>
      <c r="J32">
        <v>0</v>
      </c>
      <c r="K32">
        <v>0</v>
      </c>
      <c r="L32">
        <v>0.5</v>
      </c>
      <c r="M32">
        <v>0</v>
      </c>
      <c r="N32">
        <v>0</v>
      </c>
      <c r="O32">
        <v>11.5</v>
      </c>
      <c r="P32">
        <v>0</v>
      </c>
      <c r="Q32">
        <v>0</v>
      </c>
      <c r="R32">
        <v>0</v>
      </c>
      <c r="S32">
        <v>0</v>
      </c>
      <c r="T32">
        <f t="shared" si="0"/>
        <v>26</v>
      </c>
      <c r="U32">
        <v>33.5</v>
      </c>
      <c r="V32">
        <f t="shared" si="1"/>
        <v>59.5</v>
      </c>
    </row>
    <row r="33" spans="1:22" x14ac:dyDescent="0.2">
      <c r="A33" s="11">
        <v>40338</v>
      </c>
      <c r="B33">
        <v>12.5</v>
      </c>
      <c r="C33">
        <v>0</v>
      </c>
      <c r="D33">
        <v>0</v>
      </c>
      <c r="E33">
        <v>0</v>
      </c>
      <c r="F33">
        <v>1.5</v>
      </c>
      <c r="G33">
        <v>0</v>
      </c>
      <c r="H33">
        <v>0</v>
      </c>
      <c r="I33">
        <v>0</v>
      </c>
      <c r="J33">
        <v>0</v>
      </c>
      <c r="K33">
        <v>0</v>
      </c>
      <c r="L33">
        <v>0.5</v>
      </c>
      <c r="M33">
        <v>0</v>
      </c>
      <c r="N33">
        <v>0</v>
      </c>
      <c r="O33">
        <v>11.5</v>
      </c>
      <c r="P33">
        <v>0</v>
      </c>
      <c r="Q33">
        <v>0</v>
      </c>
      <c r="R33">
        <v>0</v>
      </c>
      <c r="S33">
        <v>0</v>
      </c>
      <c r="T33">
        <f t="shared" si="0"/>
        <v>26</v>
      </c>
      <c r="U33">
        <v>33.5</v>
      </c>
      <c r="V33">
        <f t="shared" si="1"/>
        <v>59.5</v>
      </c>
    </row>
    <row r="34" spans="1:22" x14ac:dyDescent="0.2">
      <c r="A34" s="11">
        <v>40339</v>
      </c>
      <c r="B34">
        <v>4.5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8.5</v>
      </c>
      <c r="P34">
        <v>0</v>
      </c>
      <c r="Q34">
        <v>0</v>
      </c>
      <c r="R34">
        <v>0</v>
      </c>
      <c r="S34">
        <v>0</v>
      </c>
      <c r="T34">
        <f t="shared" si="0"/>
        <v>14</v>
      </c>
      <c r="U34">
        <v>14.5</v>
      </c>
      <c r="V34">
        <f>T34+U34</f>
        <v>28.5</v>
      </c>
    </row>
    <row r="35" spans="1:22" x14ac:dyDescent="0.2">
      <c r="A35" s="11">
        <v>40340</v>
      </c>
      <c r="B35">
        <v>4.5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8.5</v>
      </c>
      <c r="P35">
        <v>0</v>
      </c>
      <c r="Q35">
        <v>0</v>
      </c>
      <c r="R35">
        <v>0</v>
      </c>
      <c r="S35">
        <v>0</v>
      </c>
      <c r="T35">
        <f t="shared" si="0"/>
        <v>14</v>
      </c>
      <c r="U35">
        <v>14.5</v>
      </c>
      <c r="V35">
        <f t="shared" si="1"/>
        <v>28.5</v>
      </c>
    </row>
    <row r="36" spans="1:22" x14ac:dyDescent="0.2">
      <c r="A36" s="11">
        <v>40341</v>
      </c>
      <c r="B36">
        <v>6.3</v>
      </c>
      <c r="C36">
        <v>0</v>
      </c>
      <c r="D36">
        <v>0</v>
      </c>
      <c r="E36">
        <v>0.33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2.2999999999999998</v>
      </c>
      <c r="P36">
        <v>0</v>
      </c>
      <c r="Q36">
        <v>0</v>
      </c>
      <c r="R36">
        <v>0</v>
      </c>
      <c r="S36">
        <v>0</v>
      </c>
      <c r="T36">
        <f t="shared" si="0"/>
        <v>8.93</v>
      </c>
      <c r="U36">
        <v>6</v>
      </c>
      <c r="V36">
        <f>T36+U36</f>
        <v>14.93</v>
      </c>
    </row>
    <row r="37" spans="1:22" x14ac:dyDescent="0.2">
      <c r="A37" s="11">
        <v>40342</v>
      </c>
      <c r="B37">
        <v>6.3</v>
      </c>
      <c r="C37">
        <v>0</v>
      </c>
      <c r="D37">
        <v>0</v>
      </c>
      <c r="E37">
        <v>0.33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2.2999999999999998</v>
      </c>
      <c r="P37">
        <v>0</v>
      </c>
      <c r="Q37">
        <v>0</v>
      </c>
      <c r="R37">
        <v>0</v>
      </c>
      <c r="S37">
        <v>0</v>
      </c>
      <c r="T37">
        <f t="shared" si="0"/>
        <v>8.93</v>
      </c>
      <c r="U37">
        <v>6</v>
      </c>
      <c r="V37">
        <f t="shared" si="1"/>
        <v>14.93</v>
      </c>
    </row>
    <row r="38" spans="1:22" x14ac:dyDescent="0.2">
      <c r="A38" s="11">
        <v>40343</v>
      </c>
      <c r="B38">
        <v>6.3</v>
      </c>
      <c r="C38">
        <v>0</v>
      </c>
      <c r="D38">
        <v>0</v>
      </c>
      <c r="E38">
        <v>0.33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2.2999999999999998</v>
      </c>
      <c r="P38">
        <v>0</v>
      </c>
      <c r="Q38">
        <v>0</v>
      </c>
      <c r="R38">
        <v>0</v>
      </c>
      <c r="S38">
        <v>0</v>
      </c>
      <c r="T38">
        <f t="shared" si="0"/>
        <v>8.93</v>
      </c>
      <c r="U38">
        <v>6</v>
      </c>
      <c r="V38">
        <f t="shared" si="1"/>
        <v>14.93</v>
      </c>
    </row>
    <row r="39" spans="1:22" x14ac:dyDescent="0.2">
      <c r="A39" s="11">
        <v>40344</v>
      </c>
      <c r="B39">
        <v>32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f t="shared" si="0"/>
        <v>34</v>
      </c>
      <c r="U39">
        <v>3.5</v>
      </c>
      <c r="V39">
        <f t="shared" si="1"/>
        <v>37.5</v>
      </c>
    </row>
    <row r="40" spans="1:22" x14ac:dyDescent="0.2">
      <c r="A40" s="11">
        <v>40345</v>
      </c>
      <c r="B40">
        <v>32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f t="shared" si="0"/>
        <v>34</v>
      </c>
      <c r="U40">
        <v>3.5</v>
      </c>
      <c r="V40">
        <f t="shared" si="1"/>
        <v>37.5</v>
      </c>
    </row>
    <row r="41" spans="1:22" x14ac:dyDescent="0.2">
      <c r="A41" s="11">
        <v>40346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0.5</v>
      </c>
      <c r="M41">
        <v>0</v>
      </c>
      <c r="N41">
        <v>0</v>
      </c>
      <c r="O41">
        <v>4.5</v>
      </c>
      <c r="P41">
        <v>0</v>
      </c>
      <c r="Q41">
        <v>0</v>
      </c>
      <c r="R41">
        <v>0</v>
      </c>
      <c r="S41">
        <v>0</v>
      </c>
      <c r="T41">
        <f t="shared" ref="T41:T68" si="2">SUM(B41:S41)</f>
        <v>45</v>
      </c>
      <c r="U41">
        <v>53</v>
      </c>
      <c r="V41">
        <f>T41+U41</f>
        <v>98</v>
      </c>
    </row>
    <row r="42" spans="1:22" x14ac:dyDescent="0.2">
      <c r="A42" s="11">
        <v>40347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0.5</v>
      </c>
      <c r="M42">
        <v>0</v>
      </c>
      <c r="N42">
        <v>0</v>
      </c>
      <c r="O42">
        <v>4.5</v>
      </c>
      <c r="P42">
        <v>0</v>
      </c>
      <c r="Q42">
        <v>0</v>
      </c>
      <c r="R42">
        <v>0</v>
      </c>
      <c r="S42">
        <v>0</v>
      </c>
      <c r="T42">
        <f t="shared" si="2"/>
        <v>45</v>
      </c>
      <c r="U42">
        <v>53</v>
      </c>
      <c r="V42">
        <f t="shared" si="1"/>
        <v>98</v>
      </c>
    </row>
    <row r="43" spans="1:22" x14ac:dyDescent="0.2">
      <c r="A43" s="11">
        <v>40348</v>
      </c>
      <c r="B43">
        <v>15</v>
      </c>
      <c r="C43">
        <v>0</v>
      </c>
      <c r="D43">
        <v>0</v>
      </c>
      <c r="E43">
        <v>0</v>
      </c>
      <c r="F43">
        <v>0.66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1.33</v>
      </c>
      <c r="P43">
        <v>0</v>
      </c>
      <c r="Q43">
        <v>0</v>
      </c>
      <c r="R43">
        <v>0.66</v>
      </c>
      <c r="S43">
        <v>0</v>
      </c>
      <c r="T43">
        <f t="shared" si="2"/>
        <v>17.650000000000002</v>
      </c>
      <c r="U43">
        <v>2.33</v>
      </c>
      <c r="V43">
        <f>T43+U43</f>
        <v>19.980000000000004</v>
      </c>
    </row>
    <row r="44" spans="1:22" x14ac:dyDescent="0.2">
      <c r="A44" s="11">
        <v>40349</v>
      </c>
      <c r="B44">
        <v>15</v>
      </c>
      <c r="C44">
        <v>0</v>
      </c>
      <c r="D44">
        <v>0</v>
      </c>
      <c r="E44">
        <v>0</v>
      </c>
      <c r="F44">
        <v>0.66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1.33</v>
      </c>
      <c r="P44">
        <v>0</v>
      </c>
      <c r="Q44">
        <v>0</v>
      </c>
      <c r="R44">
        <v>0.66</v>
      </c>
      <c r="S44">
        <v>0</v>
      </c>
      <c r="T44">
        <f t="shared" si="2"/>
        <v>17.650000000000002</v>
      </c>
      <c r="U44">
        <v>2.33</v>
      </c>
      <c r="V44">
        <f t="shared" si="1"/>
        <v>19.980000000000004</v>
      </c>
    </row>
    <row r="45" spans="1:22" x14ac:dyDescent="0.2">
      <c r="A45" s="11">
        <v>40350</v>
      </c>
      <c r="B45">
        <v>15</v>
      </c>
      <c r="C45">
        <v>0</v>
      </c>
      <c r="D45">
        <v>0</v>
      </c>
      <c r="E45">
        <v>0</v>
      </c>
      <c r="F45">
        <v>0.66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1.33</v>
      </c>
      <c r="P45">
        <v>0</v>
      </c>
      <c r="Q45">
        <v>0</v>
      </c>
      <c r="R45">
        <v>0.66</v>
      </c>
      <c r="S45">
        <v>0</v>
      </c>
      <c r="T45">
        <f t="shared" si="2"/>
        <v>17.650000000000002</v>
      </c>
      <c r="U45">
        <v>2.33</v>
      </c>
      <c r="V45">
        <f t="shared" si="1"/>
        <v>19.980000000000004</v>
      </c>
    </row>
    <row r="46" spans="1:22" x14ac:dyDescent="0.2">
      <c r="A46" s="11">
        <v>40351</v>
      </c>
      <c r="B46">
        <v>14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1.5</v>
      </c>
      <c r="P46">
        <v>0</v>
      </c>
      <c r="Q46">
        <v>0</v>
      </c>
      <c r="R46">
        <v>0.5</v>
      </c>
      <c r="S46">
        <v>0</v>
      </c>
      <c r="T46">
        <f t="shared" si="2"/>
        <v>17</v>
      </c>
      <c r="U46">
        <v>1.5</v>
      </c>
      <c r="V46">
        <f t="shared" si="1"/>
        <v>18.5</v>
      </c>
    </row>
    <row r="47" spans="1:22" x14ac:dyDescent="0.2">
      <c r="A47" s="11">
        <v>40352</v>
      </c>
      <c r="B47">
        <v>14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1.5</v>
      </c>
      <c r="P47">
        <v>0</v>
      </c>
      <c r="Q47">
        <v>0</v>
      </c>
      <c r="R47">
        <v>0.5</v>
      </c>
      <c r="S47">
        <v>0</v>
      </c>
      <c r="T47">
        <f t="shared" si="2"/>
        <v>17</v>
      </c>
      <c r="U47">
        <v>1.5</v>
      </c>
      <c r="V47">
        <f t="shared" si="1"/>
        <v>18.5</v>
      </c>
    </row>
    <row r="48" spans="1:22" x14ac:dyDescent="0.2">
      <c r="A48" s="11">
        <v>40353</v>
      </c>
      <c r="B48">
        <v>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0.5</v>
      </c>
      <c r="P48">
        <v>0</v>
      </c>
      <c r="Q48">
        <v>0</v>
      </c>
      <c r="R48">
        <v>1</v>
      </c>
      <c r="S48">
        <v>0</v>
      </c>
      <c r="T48">
        <f t="shared" si="2"/>
        <v>24.5</v>
      </c>
      <c r="U48">
        <v>2.5</v>
      </c>
      <c r="V48">
        <f t="shared" si="1"/>
        <v>27</v>
      </c>
    </row>
    <row r="49" spans="1:22" x14ac:dyDescent="0.2">
      <c r="A49" s="11">
        <v>40354</v>
      </c>
      <c r="B49">
        <v>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0.5</v>
      </c>
      <c r="P49">
        <v>0</v>
      </c>
      <c r="Q49">
        <v>0</v>
      </c>
      <c r="R49">
        <v>1</v>
      </c>
      <c r="S49">
        <v>0</v>
      </c>
      <c r="T49">
        <f t="shared" si="2"/>
        <v>24.5</v>
      </c>
      <c r="U49">
        <v>2.5</v>
      </c>
      <c r="V49">
        <f t="shared" si="1"/>
        <v>27</v>
      </c>
    </row>
    <row r="50" spans="1:22" x14ac:dyDescent="0.2">
      <c r="A50" s="11">
        <v>40355</v>
      </c>
      <c r="B50">
        <v>10.33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1.66</v>
      </c>
      <c r="P50">
        <v>0</v>
      </c>
      <c r="Q50">
        <v>0</v>
      </c>
      <c r="R50">
        <v>2</v>
      </c>
      <c r="S50">
        <v>0</v>
      </c>
      <c r="T50">
        <f t="shared" si="2"/>
        <v>13.99</v>
      </c>
      <c r="U50">
        <v>0.33</v>
      </c>
      <c r="V50">
        <f t="shared" si="1"/>
        <v>14.32</v>
      </c>
    </row>
    <row r="51" spans="1:22" x14ac:dyDescent="0.2">
      <c r="A51" s="11">
        <v>40356</v>
      </c>
      <c r="B51">
        <v>10.33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1.66</v>
      </c>
      <c r="P51">
        <v>0</v>
      </c>
      <c r="Q51">
        <v>0</v>
      </c>
      <c r="R51">
        <v>2</v>
      </c>
      <c r="S51">
        <v>0</v>
      </c>
      <c r="T51">
        <f t="shared" si="2"/>
        <v>13.99</v>
      </c>
      <c r="U51">
        <v>0.33</v>
      </c>
      <c r="V51">
        <f t="shared" si="1"/>
        <v>14.32</v>
      </c>
    </row>
    <row r="52" spans="1:22" x14ac:dyDescent="0.2">
      <c r="A52" s="11">
        <v>40357</v>
      </c>
      <c r="B52">
        <v>10.33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1.66</v>
      </c>
      <c r="P52">
        <v>0</v>
      </c>
      <c r="Q52">
        <v>0</v>
      </c>
      <c r="R52">
        <v>2</v>
      </c>
      <c r="S52">
        <v>0</v>
      </c>
      <c r="T52">
        <f t="shared" si="2"/>
        <v>13.99</v>
      </c>
      <c r="U52">
        <v>0.33</v>
      </c>
      <c r="V52">
        <f>T52+U52</f>
        <v>14.32</v>
      </c>
    </row>
    <row r="53" spans="1:22" x14ac:dyDescent="0.2">
      <c r="A53" s="11">
        <v>40358</v>
      </c>
      <c r="B53">
        <v>5</v>
      </c>
      <c r="C53">
        <v>0.5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f t="shared" si="2"/>
        <v>6.5</v>
      </c>
      <c r="U53">
        <v>4</v>
      </c>
      <c r="V53">
        <f>T53+U53</f>
        <v>10.5</v>
      </c>
    </row>
    <row r="54" spans="1:22" x14ac:dyDescent="0.2">
      <c r="A54" s="11">
        <v>40359</v>
      </c>
      <c r="B54">
        <v>5</v>
      </c>
      <c r="C54">
        <v>0.5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f t="shared" si="2"/>
        <v>6.5</v>
      </c>
      <c r="U54">
        <v>4</v>
      </c>
      <c r="V54">
        <f t="shared" si="1"/>
        <v>10.5</v>
      </c>
    </row>
    <row r="55" spans="1:22" x14ac:dyDescent="0.2">
      <c r="A55" s="11">
        <v>40360</v>
      </c>
      <c r="B55">
        <v>21.5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1.5</v>
      </c>
      <c r="J55">
        <v>0.5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6</v>
      </c>
      <c r="S55">
        <v>0</v>
      </c>
      <c r="T55">
        <f t="shared" si="2"/>
        <v>31.5</v>
      </c>
      <c r="U55">
        <v>20</v>
      </c>
      <c r="V55">
        <f>T55+U55</f>
        <v>51.5</v>
      </c>
    </row>
    <row r="56" spans="1:22" x14ac:dyDescent="0.2">
      <c r="A56" s="11">
        <v>40361</v>
      </c>
      <c r="B56">
        <v>21.5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1.5</v>
      </c>
      <c r="J56">
        <v>0.5</v>
      </c>
      <c r="K56">
        <v>0</v>
      </c>
      <c r="L56">
        <v>0</v>
      </c>
      <c r="M56">
        <v>0</v>
      </c>
      <c r="N56">
        <v>0</v>
      </c>
      <c r="O56">
        <v>2</v>
      </c>
      <c r="P56">
        <v>0</v>
      </c>
      <c r="Q56">
        <v>0</v>
      </c>
      <c r="R56">
        <v>6</v>
      </c>
      <c r="S56">
        <v>0</v>
      </c>
      <c r="T56">
        <f t="shared" si="2"/>
        <v>31.5</v>
      </c>
      <c r="U56">
        <v>20</v>
      </c>
      <c r="V56">
        <f t="shared" si="1"/>
        <v>51.5</v>
      </c>
    </row>
    <row r="57" spans="1:22" x14ac:dyDescent="0.2">
      <c r="A57" s="11">
        <v>40362</v>
      </c>
      <c r="B57">
        <v>27</v>
      </c>
      <c r="C57">
        <v>1.25</v>
      </c>
      <c r="D57">
        <v>0</v>
      </c>
      <c r="E57">
        <v>0</v>
      </c>
      <c r="F57">
        <v>0</v>
      </c>
      <c r="G57">
        <v>0</v>
      </c>
      <c r="H57">
        <v>0</v>
      </c>
      <c r="I57">
        <v>0.75</v>
      </c>
      <c r="J57">
        <v>0</v>
      </c>
      <c r="K57">
        <v>0</v>
      </c>
      <c r="L57">
        <v>0</v>
      </c>
      <c r="M57">
        <v>0.5</v>
      </c>
      <c r="N57">
        <v>0</v>
      </c>
      <c r="O57">
        <v>0.5</v>
      </c>
      <c r="P57">
        <v>0</v>
      </c>
      <c r="Q57">
        <v>0</v>
      </c>
      <c r="R57">
        <v>2.75</v>
      </c>
      <c r="S57">
        <v>0</v>
      </c>
      <c r="T57">
        <f t="shared" si="2"/>
        <v>32.75</v>
      </c>
      <c r="U57">
        <v>10.5</v>
      </c>
      <c r="V57">
        <f t="shared" si="1"/>
        <v>43.25</v>
      </c>
    </row>
    <row r="58" spans="1:22" x14ac:dyDescent="0.2">
      <c r="A58" s="11">
        <v>40363</v>
      </c>
      <c r="B58">
        <v>27</v>
      </c>
      <c r="C58">
        <v>1.25</v>
      </c>
      <c r="D58">
        <v>0</v>
      </c>
      <c r="E58">
        <v>0</v>
      </c>
      <c r="F58">
        <v>0</v>
      </c>
      <c r="G58">
        <v>0</v>
      </c>
      <c r="H58">
        <v>0</v>
      </c>
      <c r="I58">
        <v>0.75</v>
      </c>
      <c r="J58">
        <v>0</v>
      </c>
      <c r="K58">
        <v>0</v>
      </c>
      <c r="L58">
        <v>0</v>
      </c>
      <c r="M58">
        <v>0.5</v>
      </c>
      <c r="N58">
        <v>0</v>
      </c>
      <c r="O58">
        <v>0.5</v>
      </c>
      <c r="P58">
        <v>0</v>
      </c>
      <c r="Q58">
        <v>0</v>
      </c>
      <c r="R58">
        <v>2.75</v>
      </c>
      <c r="S58">
        <v>0</v>
      </c>
      <c r="T58">
        <f t="shared" si="2"/>
        <v>32.75</v>
      </c>
      <c r="U58">
        <v>10.5</v>
      </c>
      <c r="V58">
        <f t="shared" si="1"/>
        <v>43.25</v>
      </c>
    </row>
    <row r="59" spans="1:22" x14ac:dyDescent="0.2">
      <c r="A59" s="11">
        <v>40364</v>
      </c>
      <c r="B59">
        <v>27</v>
      </c>
      <c r="C59">
        <v>1.25</v>
      </c>
      <c r="D59">
        <v>0</v>
      </c>
      <c r="E59">
        <v>0</v>
      </c>
      <c r="F59">
        <v>0</v>
      </c>
      <c r="G59">
        <v>0</v>
      </c>
      <c r="H59">
        <v>0</v>
      </c>
      <c r="I59">
        <v>0.75</v>
      </c>
      <c r="J59">
        <v>0</v>
      </c>
      <c r="K59">
        <v>0</v>
      </c>
      <c r="L59">
        <v>0</v>
      </c>
      <c r="M59">
        <v>0.5</v>
      </c>
      <c r="N59">
        <v>0</v>
      </c>
      <c r="O59">
        <v>0.5</v>
      </c>
      <c r="P59">
        <v>0</v>
      </c>
      <c r="Q59">
        <v>0</v>
      </c>
      <c r="R59">
        <v>2.75</v>
      </c>
      <c r="S59">
        <v>0</v>
      </c>
      <c r="T59">
        <f t="shared" si="2"/>
        <v>32.75</v>
      </c>
      <c r="U59">
        <v>10.5</v>
      </c>
      <c r="V59">
        <f t="shared" si="1"/>
        <v>43.25</v>
      </c>
    </row>
    <row r="60" spans="1:22" x14ac:dyDescent="0.2">
      <c r="A60" s="11">
        <v>40365</v>
      </c>
      <c r="B60">
        <v>27</v>
      </c>
      <c r="C60">
        <v>1.25</v>
      </c>
      <c r="D60">
        <v>0</v>
      </c>
      <c r="E60">
        <v>0</v>
      </c>
      <c r="F60">
        <v>0</v>
      </c>
      <c r="G60">
        <v>0</v>
      </c>
      <c r="H60">
        <v>0</v>
      </c>
      <c r="I60">
        <v>0.75</v>
      </c>
      <c r="J60">
        <v>0</v>
      </c>
      <c r="K60">
        <v>0</v>
      </c>
      <c r="L60">
        <v>0</v>
      </c>
      <c r="M60">
        <v>0.5</v>
      </c>
      <c r="N60">
        <v>0</v>
      </c>
      <c r="O60">
        <v>0.5</v>
      </c>
      <c r="P60">
        <v>0</v>
      </c>
      <c r="Q60">
        <v>0</v>
      </c>
      <c r="R60">
        <v>2.75</v>
      </c>
      <c r="S60">
        <v>0</v>
      </c>
      <c r="T60">
        <f t="shared" si="2"/>
        <v>32.75</v>
      </c>
      <c r="U60">
        <v>10.5</v>
      </c>
      <c r="V60">
        <f t="shared" si="1"/>
        <v>43.25</v>
      </c>
    </row>
    <row r="61" spans="1:22" x14ac:dyDescent="0.2">
      <c r="A61" s="11">
        <v>40366</v>
      </c>
      <c r="B61">
        <v>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</v>
      </c>
      <c r="S61">
        <v>0</v>
      </c>
      <c r="T61">
        <f t="shared" si="2"/>
        <v>21</v>
      </c>
      <c r="U61">
        <v>8</v>
      </c>
      <c r="V61">
        <f t="shared" si="1"/>
        <v>29</v>
      </c>
    </row>
    <row r="62" spans="1:22" x14ac:dyDescent="0.2">
      <c r="A62" s="11">
        <v>40367</v>
      </c>
      <c r="B62">
        <v>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</v>
      </c>
      <c r="S62">
        <v>0</v>
      </c>
      <c r="T62">
        <f t="shared" si="2"/>
        <v>10</v>
      </c>
      <c r="U62">
        <v>1.5</v>
      </c>
      <c r="V62">
        <f t="shared" si="1"/>
        <v>11.5</v>
      </c>
    </row>
    <row r="63" spans="1:22" x14ac:dyDescent="0.2">
      <c r="A63" s="11">
        <v>40368</v>
      </c>
      <c r="B63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</v>
      </c>
      <c r="S63">
        <v>0</v>
      </c>
      <c r="T63">
        <f t="shared" si="2"/>
        <v>10</v>
      </c>
      <c r="U63">
        <v>1.5</v>
      </c>
      <c r="V63">
        <f t="shared" si="1"/>
        <v>11.5</v>
      </c>
    </row>
    <row r="64" spans="1:22" x14ac:dyDescent="0.2">
      <c r="A64" s="11">
        <v>40369</v>
      </c>
      <c r="B64">
        <v>13</v>
      </c>
      <c r="C64">
        <v>0</v>
      </c>
      <c r="D64">
        <v>0</v>
      </c>
      <c r="E64">
        <v>0</v>
      </c>
      <c r="F64">
        <v>0</v>
      </c>
      <c r="G64">
        <v>0.67</v>
      </c>
      <c r="H64">
        <v>0</v>
      </c>
      <c r="I64">
        <v>0.67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2</v>
      </c>
      <c r="S64">
        <v>0</v>
      </c>
      <c r="T64">
        <f t="shared" si="2"/>
        <v>17.34</v>
      </c>
      <c r="U64">
        <v>3</v>
      </c>
      <c r="V64">
        <f t="shared" si="1"/>
        <v>20.34</v>
      </c>
    </row>
    <row r="65" spans="1:22" x14ac:dyDescent="0.2">
      <c r="A65" s="11">
        <v>40370</v>
      </c>
      <c r="B65">
        <v>13</v>
      </c>
      <c r="C65">
        <v>0</v>
      </c>
      <c r="D65">
        <v>0</v>
      </c>
      <c r="E65">
        <v>0</v>
      </c>
      <c r="F65">
        <v>0</v>
      </c>
      <c r="G65">
        <v>0.67</v>
      </c>
      <c r="H65">
        <v>0</v>
      </c>
      <c r="I65">
        <v>0.67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>
        <v>0</v>
      </c>
      <c r="T65">
        <f t="shared" si="2"/>
        <v>17.34</v>
      </c>
      <c r="U65">
        <v>3</v>
      </c>
      <c r="V65">
        <f t="shared" si="1"/>
        <v>20.34</v>
      </c>
    </row>
    <row r="66" spans="1:22" x14ac:dyDescent="0.2">
      <c r="A66" s="11">
        <v>40371</v>
      </c>
      <c r="B66">
        <v>13</v>
      </c>
      <c r="C66">
        <v>0</v>
      </c>
      <c r="D66">
        <v>0</v>
      </c>
      <c r="E66">
        <v>0</v>
      </c>
      <c r="F66">
        <v>0</v>
      </c>
      <c r="G66">
        <v>0.67</v>
      </c>
      <c r="H66">
        <v>0</v>
      </c>
      <c r="I66">
        <v>0.67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0</v>
      </c>
      <c r="T66">
        <f t="shared" si="2"/>
        <v>17.34</v>
      </c>
      <c r="U66">
        <v>3</v>
      </c>
      <c r="V66">
        <f>T66+U66</f>
        <v>20.34</v>
      </c>
    </row>
    <row r="67" spans="1:22" x14ac:dyDescent="0.2">
      <c r="A67" s="11">
        <v>40372</v>
      </c>
      <c r="B67">
        <v>2.5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0.5</v>
      </c>
      <c r="P67">
        <v>0</v>
      </c>
      <c r="Q67">
        <v>0</v>
      </c>
      <c r="R67">
        <v>14</v>
      </c>
      <c r="S67">
        <v>0</v>
      </c>
      <c r="T67">
        <f t="shared" si="2"/>
        <v>18</v>
      </c>
      <c r="U67">
        <v>5</v>
      </c>
      <c r="V67">
        <f>T67+U67</f>
        <v>23</v>
      </c>
    </row>
    <row r="68" spans="1:22" x14ac:dyDescent="0.2">
      <c r="A68" s="11">
        <v>40373</v>
      </c>
      <c r="B68">
        <v>2.5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0.5</v>
      </c>
      <c r="P68">
        <v>0</v>
      </c>
      <c r="Q68">
        <v>0</v>
      </c>
      <c r="R68">
        <v>14</v>
      </c>
      <c r="S68">
        <v>0</v>
      </c>
      <c r="T68">
        <f t="shared" si="2"/>
        <v>18</v>
      </c>
      <c r="U68">
        <v>5</v>
      </c>
      <c r="V68">
        <f t="shared" si="1"/>
        <v>23</v>
      </c>
    </row>
    <row r="69" spans="1:22" x14ac:dyDescent="0.2">
      <c r="A69" s="11">
        <v>40374</v>
      </c>
      <c r="B69" s="3" t="s">
        <v>32</v>
      </c>
      <c r="C69" s="3" t="s">
        <v>32</v>
      </c>
      <c r="D69" s="3" t="s">
        <v>32</v>
      </c>
      <c r="E69" s="3" t="s">
        <v>32</v>
      </c>
      <c r="F69" s="3" t="s">
        <v>32</v>
      </c>
      <c r="G69" s="3" t="s">
        <v>32</v>
      </c>
      <c r="H69" s="3" t="s">
        <v>32</v>
      </c>
      <c r="I69" s="3" t="s">
        <v>32</v>
      </c>
      <c r="J69" s="3" t="s">
        <v>32</v>
      </c>
      <c r="K69" s="3" t="s">
        <v>32</v>
      </c>
      <c r="L69" s="3" t="s">
        <v>32</v>
      </c>
      <c r="M69" s="3" t="s">
        <v>32</v>
      </c>
      <c r="N69" s="3" t="s">
        <v>32</v>
      </c>
      <c r="O69" s="3" t="s">
        <v>32</v>
      </c>
      <c r="P69" s="3" t="s">
        <v>32</v>
      </c>
      <c r="Q69" s="3" t="s">
        <v>32</v>
      </c>
      <c r="R69" s="3" t="s">
        <v>32</v>
      </c>
      <c r="S69" s="3" t="s">
        <v>32</v>
      </c>
      <c r="T69"/>
      <c r="U69" t="s">
        <v>32</v>
      </c>
      <c r="V69" t="s">
        <v>32</v>
      </c>
    </row>
    <row r="70" spans="1:22" x14ac:dyDescent="0.2">
      <c r="A70" s="11">
        <v>40375</v>
      </c>
      <c r="B70" s="3" t="s">
        <v>32</v>
      </c>
      <c r="C70" s="3" t="s">
        <v>32</v>
      </c>
      <c r="D70" s="3" t="s">
        <v>32</v>
      </c>
      <c r="E70" s="3" t="s">
        <v>32</v>
      </c>
      <c r="F70" s="3" t="s">
        <v>32</v>
      </c>
      <c r="G70" s="3" t="s">
        <v>32</v>
      </c>
      <c r="H70" s="3" t="s">
        <v>32</v>
      </c>
      <c r="I70" s="3" t="s">
        <v>32</v>
      </c>
      <c r="J70" s="3" t="s">
        <v>32</v>
      </c>
      <c r="K70" s="3" t="s">
        <v>32</v>
      </c>
      <c r="L70" s="3" t="s">
        <v>32</v>
      </c>
      <c r="M70" s="3" t="s">
        <v>32</v>
      </c>
      <c r="N70" s="3" t="s">
        <v>32</v>
      </c>
      <c r="O70" s="3" t="s">
        <v>32</v>
      </c>
      <c r="P70" s="3" t="s">
        <v>32</v>
      </c>
      <c r="Q70" s="3" t="s">
        <v>32</v>
      </c>
      <c r="R70" s="3" t="s">
        <v>32</v>
      </c>
      <c r="S70" s="3" t="s">
        <v>32</v>
      </c>
      <c r="T70"/>
      <c r="U70" t="s">
        <v>32</v>
      </c>
      <c r="V70" t="s">
        <v>32</v>
      </c>
    </row>
    <row r="71" spans="1:22" x14ac:dyDescent="0.2">
      <c r="A71" s="11">
        <v>40376</v>
      </c>
      <c r="B71" s="4">
        <v>10.3</v>
      </c>
      <c r="C71" s="4">
        <v>0.33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1.66</v>
      </c>
      <c r="J71" s="4">
        <v>0</v>
      </c>
      <c r="K71" s="4">
        <v>0</v>
      </c>
      <c r="L71" s="4">
        <v>0.33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3.33</v>
      </c>
      <c r="S71" s="4">
        <v>0</v>
      </c>
      <c r="T71">
        <f>SUM(B71:S71)</f>
        <v>16.950000000000003</v>
      </c>
      <c r="U71">
        <v>2</v>
      </c>
      <c r="V71">
        <f t="shared" si="1"/>
        <v>18.950000000000003</v>
      </c>
    </row>
    <row r="72" spans="1:22" x14ac:dyDescent="0.2">
      <c r="A72" s="11">
        <v>40377</v>
      </c>
      <c r="B72" s="4">
        <v>10.3</v>
      </c>
      <c r="C72" s="4">
        <v>0.33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1.66</v>
      </c>
      <c r="J72" s="4">
        <v>0</v>
      </c>
      <c r="K72" s="4">
        <v>0</v>
      </c>
      <c r="L72" s="4">
        <v>0.33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3.33</v>
      </c>
      <c r="S72" s="4">
        <v>0</v>
      </c>
      <c r="T72">
        <f>SUM(B72:S72)</f>
        <v>16.950000000000003</v>
      </c>
      <c r="U72">
        <v>2</v>
      </c>
      <c r="V72">
        <f t="shared" si="1"/>
        <v>18.950000000000003</v>
      </c>
    </row>
    <row r="73" spans="1:22" x14ac:dyDescent="0.2">
      <c r="A73" s="11">
        <v>40378</v>
      </c>
      <c r="B73" s="4">
        <v>10.3</v>
      </c>
      <c r="C73" s="4">
        <v>0.33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1.66</v>
      </c>
      <c r="J73" s="4">
        <v>0</v>
      </c>
      <c r="K73" s="4">
        <v>0</v>
      </c>
      <c r="L73" s="4">
        <v>0.33</v>
      </c>
      <c r="M73" s="4">
        <v>0</v>
      </c>
      <c r="N73" s="4">
        <v>0</v>
      </c>
      <c r="O73" s="4">
        <v>1</v>
      </c>
      <c r="P73" s="4">
        <v>0</v>
      </c>
      <c r="Q73" s="4">
        <v>0</v>
      </c>
      <c r="R73" s="4">
        <v>3.33</v>
      </c>
      <c r="S73" s="4">
        <v>0</v>
      </c>
      <c r="T73">
        <f>SUM(B73:S73)</f>
        <v>16.950000000000003</v>
      </c>
      <c r="U73">
        <v>2</v>
      </c>
      <c r="V73">
        <f>T73+U73</f>
        <v>18.950000000000003</v>
      </c>
    </row>
    <row r="74" spans="1:22" x14ac:dyDescent="0.2">
      <c r="A74" s="11">
        <v>40379</v>
      </c>
      <c r="B74" s="4">
        <v>9.5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1.5</v>
      </c>
      <c r="P74" s="4">
        <v>0</v>
      </c>
      <c r="Q74" s="4">
        <v>0</v>
      </c>
      <c r="R74" s="4">
        <v>6.5</v>
      </c>
      <c r="S74" s="4">
        <v>0</v>
      </c>
      <c r="T74">
        <f>SUM(B74:S74)</f>
        <v>17.5</v>
      </c>
      <c r="U74">
        <v>0.5</v>
      </c>
      <c r="V74">
        <f>T74+U74</f>
        <v>18</v>
      </c>
    </row>
    <row r="75" spans="1:22" x14ac:dyDescent="0.2">
      <c r="A75" s="11">
        <v>40380</v>
      </c>
      <c r="B75" s="4">
        <v>9.5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1.5</v>
      </c>
      <c r="P75" s="4">
        <v>0</v>
      </c>
      <c r="Q75" s="4">
        <v>0</v>
      </c>
      <c r="R75" s="4">
        <v>6.5</v>
      </c>
      <c r="S75" s="4">
        <v>0</v>
      </c>
      <c r="T75">
        <f t="shared" ref="T75:T120" si="3">SUM(B75:S75)</f>
        <v>17.5</v>
      </c>
      <c r="U75">
        <v>0.5</v>
      </c>
      <c r="V75">
        <f t="shared" ref="V75:V110" si="4">T75+U75</f>
        <v>18</v>
      </c>
    </row>
    <row r="76" spans="1:22" x14ac:dyDescent="0.2">
      <c r="A76" s="11">
        <v>40381</v>
      </c>
      <c r="B76" s="4">
        <v>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0.5</v>
      </c>
      <c r="N76" s="4">
        <v>0</v>
      </c>
      <c r="O76" s="4">
        <v>0</v>
      </c>
      <c r="P76" s="4">
        <v>0</v>
      </c>
      <c r="Q76" s="4">
        <v>0</v>
      </c>
      <c r="R76" s="4">
        <v>3</v>
      </c>
      <c r="S76" s="4">
        <v>0</v>
      </c>
      <c r="T76">
        <f t="shared" si="3"/>
        <v>7.5</v>
      </c>
      <c r="U76">
        <v>1</v>
      </c>
      <c r="V76">
        <f t="shared" si="4"/>
        <v>8.5</v>
      </c>
    </row>
    <row r="77" spans="1:22" x14ac:dyDescent="0.2">
      <c r="A77" s="11">
        <v>40382</v>
      </c>
      <c r="B77" s="4">
        <v>4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0.5</v>
      </c>
      <c r="N77" s="4">
        <v>0</v>
      </c>
      <c r="O77" s="4">
        <v>0</v>
      </c>
      <c r="P77" s="4">
        <v>0</v>
      </c>
      <c r="Q77" s="4">
        <v>0</v>
      </c>
      <c r="R77" s="4">
        <v>3</v>
      </c>
      <c r="S77" s="4">
        <v>0</v>
      </c>
      <c r="T77">
        <f t="shared" si="3"/>
        <v>7.5</v>
      </c>
      <c r="U77">
        <v>1</v>
      </c>
      <c r="V77">
        <f t="shared" si="4"/>
        <v>8.5</v>
      </c>
    </row>
    <row r="78" spans="1:22" x14ac:dyDescent="0.2">
      <c r="A78" s="11">
        <v>40383</v>
      </c>
      <c r="B78" s="4">
        <v>12.6</v>
      </c>
      <c r="C78" s="4">
        <v>0.33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0.33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2.66</v>
      </c>
      <c r="S78" s="4">
        <v>0.33</v>
      </c>
      <c r="T78">
        <f>SUM(B78:S78)</f>
        <v>16.25</v>
      </c>
      <c r="U78">
        <v>20</v>
      </c>
      <c r="V78">
        <f>T78+U78</f>
        <v>36.25</v>
      </c>
    </row>
    <row r="79" spans="1:22" x14ac:dyDescent="0.2">
      <c r="A79" s="11">
        <v>40384</v>
      </c>
      <c r="B79" s="4">
        <v>12.6</v>
      </c>
      <c r="C79" s="4">
        <v>0.33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0.33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2.66</v>
      </c>
      <c r="S79" s="4">
        <v>0.33</v>
      </c>
      <c r="T79">
        <f t="shared" si="3"/>
        <v>16.25</v>
      </c>
      <c r="U79">
        <v>20</v>
      </c>
      <c r="V79">
        <f t="shared" si="4"/>
        <v>36.25</v>
      </c>
    </row>
    <row r="80" spans="1:22" x14ac:dyDescent="0.2">
      <c r="A80" s="11">
        <v>40385</v>
      </c>
      <c r="B80" s="4">
        <v>12.6</v>
      </c>
      <c r="C80" s="4">
        <v>0.33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0.33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2.66</v>
      </c>
      <c r="S80" s="4">
        <v>0.33</v>
      </c>
      <c r="T80">
        <f t="shared" si="3"/>
        <v>16.25</v>
      </c>
      <c r="U80">
        <v>20</v>
      </c>
      <c r="V80">
        <f t="shared" si="4"/>
        <v>36.25</v>
      </c>
    </row>
    <row r="81" spans="1:22" x14ac:dyDescent="0.2">
      <c r="A81" s="11">
        <v>40386</v>
      </c>
      <c r="B81" s="4">
        <v>72.5</v>
      </c>
      <c r="C81" s="4">
        <v>0.5</v>
      </c>
      <c r="D81" s="4">
        <v>0</v>
      </c>
      <c r="E81" s="4">
        <v>0.5</v>
      </c>
      <c r="F81" s="4">
        <v>0</v>
      </c>
      <c r="G81" s="4">
        <v>0</v>
      </c>
      <c r="H81" s="4">
        <v>0</v>
      </c>
      <c r="I81" s="4">
        <v>4</v>
      </c>
      <c r="J81" s="4">
        <v>0.5</v>
      </c>
      <c r="K81" s="4">
        <v>0</v>
      </c>
      <c r="L81" s="4">
        <v>0</v>
      </c>
      <c r="M81" s="4">
        <v>0</v>
      </c>
      <c r="N81" s="4">
        <v>0</v>
      </c>
      <c r="O81" s="4">
        <v>0.5</v>
      </c>
      <c r="P81" s="4">
        <v>0</v>
      </c>
      <c r="Q81" s="4">
        <v>0</v>
      </c>
      <c r="R81" s="4">
        <v>3</v>
      </c>
      <c r="S81" s="4">
        <v>0</v>
      </c>
      <c r="T81">
        <f t="shared" si="3"/>
        <v>81.5</v>
      </c>
      <c r="U81">
        <v>103.5</v>
      </c>
      <c r="V81">
        <f t="shared" si="4"/>
        <v>185</v>
      </c>
    </row>
    <row r="82" spans="1:22" x14ac:dyDescent="0.2">
      <c r="A82" s="11">
        <v>40387</v>
      </c>
      <c r="B82" s="4">
        <v>72.5</v>
      </c>
      <c r="C82" s="4">
        <v>0.5</v>
      </c>
      <c r="D82" s="4">
        <v>0</v>
      </c>
      <c r="E82" s="4">
        <v>0.5</v>
      </c>
      <c r="F82" s="4">
        <v>0</v>
      </c>
      <c r="G82" s="4">
        <v>0</v>
      </c>
      <c r="H82" s="4">
        <v>0</v>
      </c>
      <c r="I82" s="4">
        <v>4</v>
      </c>
      <c r="J82" s="4">
        <v>0.5</v>
      </c>
      <c r="K82" s="4">
        <v>0</v>
      </c>
      <c r="L82" s="4">
        <v>0</v>
      </c>
      <c r="M82" s="4">
        <v>0</v>
      </c>
      <c r="N82" s="4">
        <v>0</v>
      </c>
      <c r="O82" s="4">
        <v>0.5</v>
      </c>
      <c r="P82" s="4">
        <v>0</v>
      </c>
      <c r="Q82" s="4">
        <v>0</v>
      </c>
      <c r="R82" s="4">
        <v>3</v>
      </c>
      <c r="S82" s="4">
        <v>0</v>
      </c>
      <c r="T82">
        <f t="shared" si="3"/>
        <v>81.5</v>
      </c>
      <c r="U82">
        <v>103.5</v>
      </c>
      <c r="V82">
        <f t="shared" si="4"/>
        <v>185</v>
      </c>
    </row>
    <row r="83" spans="1:22" x14ac:dyDescent="0.2">
      <c r="A83" s="11">
        <v>40388</v>
      </c>
      <c r="B83" s="4">
        <v>48.5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1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1</v>
      </c>
      <c r="S83" s="4">
        <v>0</v>
      </c>
      <c r="T83">
        <f t="shared" si="3"/>
        <v>50.5</v>
      </c>
      <c r="U83">
        <v>4.5</v>
      </c>
      <c r="V83">
        <f t="shared" si="4"/>
        <v>55</v>
      </c>
    </row>
    <row r="84" spans="1:22" x14ac:dyDescent="0.2">
      <c r="A84" s="11">
        <v>40389</v>
      </c>
      <c r="B84" s="4">
        <v>48.5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1</v>
      </c>
      <c r="S84" s="4">
        <v>0</v>
      </c>
      <c r="T84">
        <f t="shared" si="3"/>
        <v>50.5</v>
      </c>
      <c r="U84">
        <v>4.5</v>
      </c>
      <c r="V84">
        <f t="shared" si="4"/>
        <v>55</v>
      </c>
    </row>
    <row r="85" spans="1:22" x14ac:dyDescent="0.2">
      <c r="A85" s="11">
        <v>40390</v>
      </c>
      <c r="B85" s="4">
        <v>34</v>
      </c>
      <c r="C85" s="4">
        <v>0.33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4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0.33</v>
      </c>
      <c r="P85" s="4">
        <v>0</v>
      </c>
      <c r="Q85" s="4">
        <v>0</v>
      </c>
      <c r="R85" s="4">
        <v>3.33</v>
      </c>
      <c r="S85" s="4">
        <v>0</v>
      </c>
      <c r="T85">
        <f t="shared" si="3"/>
        <v>41.989999999999995</v>
      </c>
      <c r="U85">
        <v>4.33</v>
      </c>
      <c r="V85">
        <f t="shared" si="4"/>
        <v>46.319999999999993</v>
      </c>
    </row>
    <row r="86" spans="1:22" x14ac:dyDescent="0.2">
      <c r="A86" s="11">
        <v>40391</v>
      </c>
      <c r="B86" s="4">
        <v>34</v>
      </c>
      <c r="C86" s="4">
        <v>0.33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4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0.33</v>
      </c>
      <c r="P86" s="4">
        <v>0</v>
      </c>
      <c r="Q86" s="4">
        <v>0</v>
      </c>
      <c r="R86" s="4">
        <v>3.33</v>
      </c>
      <c r="S86" s="4">
        <v>0</v>
      </c>
      <c r="T86">
        <f t="shared" si="3"/>
        <v>41.989999999999995</v>
      </c>
      <c r="U86">
        <v>4.33</v>
      </c>
      <c r="V86">
        <f t="shared" si="4"/>
        <v>46.319999999999993</v>
      </c>
    </row>
    <row r="87" spans="1:22" x14ac:dyDescent="0.2">
      <c r="A87" s="11">
        <v>40392</v>
      </c>
      <c r="B87" s="4">
        <v>34</v>
      </c>
      <c r="C87" s="4">
        <v>0.33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4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0.33</v>
      </c>
      <c r="P87" s="4">
        <v>0</v>
      </c>
      <c r="Q87" s="4">
        <v>0</v>
      </c>
      <c r="R87" s="4">
        <v>3.33</v>
      </c>
      <c r="S87" s="4">
        <v>0</v>
      </c>
      <c r="T87">
        <f t="shared" si="3"/>
        <v>41.989999999999995</v>
      </c>
      <c r="U87">
        <v>4.33</v>
      </c>
      <c r="V87">
        <f t="shared" si="4"/>
        <v>46.319999999999993</v>
      </c>
    </row>
    <row r="88" spans="1:22" x14ac:dyDescent="0.2">
      <c r="A88" s="11">
        <v>40393</v>
      </c>
      <c r="B88" s="4">
        <v>28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2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2</v>
      </c>
      <c r="S88" s="4">
        <v>0</v>
      </c>
      <c r="T88">
        <f t="shared" si="3"/>
        <v>32</v>
      </c>
      <c r="U88">
        <v>2.5</v>
      </c>
      <c r="V88">
        <f t="shared" si="4"/>
        <v>34.5</v>
      </c>
    </row>
    <row r="89" spans="1:22" x14ac:dyDescent="0.2">
      <c r="A89" s="11">
        <v>40394</v>
      </c>
      <c r="B89" s="4">
        <v>28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2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2</v>
      </c>
      <c r="S89" s="4">
        <v>0</v>
      </c>
      <c r="T89">
        <f t="shared" si="3"/>
        <v>32</v>
      </c>
      <c r="U89">
        <v>2.5</v>
      </c>
      <c r="V89">
        <f t="shared" si="4"/>
        <v>34.5</v>
      </c>
    </row>
    <row r="90" spans="1:22" x14ac:dyDescent="0.2">
      <c r="A90" s="11">
        <v>40395</v>
      </c>
      <c r="B90" s="4">
        <v>4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0.5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0.5</v>
      </c>
      <c r="S90" s="4">
        <v>0</v>
      </c>
      <c r="T90">
        <f>SUM(B90:S90)</f>
        <v>5</v>
      </c>
      <c r="U90">
        <v>4</v>
      </c>
      <c r="V90">
        <f>T90+U90</f>
        <v>9</v>
      </c>
    </row>
    <row r="91" spans="1:22" x14ac:dyDescent="0.2">
      <c r="A91" s="11">
        <v>40396</v>
      </c>
      <c r="B91" s="4">
        <v>4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0.5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0.5</v>
      </c>
      <c r="S91" s="4">
        <v>0</v>
      </c>
      <c r="T91">
        <f t="shared" si="3"/>
        <v>5</v>
      </c>
      <c r="U91">
        <v>4</v>
      </c>
      <c r="V91">
        <f t="shared" si="4"/>
        <v>9</v>
      </c>
    </row>
    <row r="92" spans="1:22" x14ac:dyDescent="0.2">
      <c r="A92" s="11">
        <v>40397</v>
      </c>
      <c r="B92" s="4">
        <v>38.6</v>
      </c>
      <c r="C92" s="4">
        <v>0.33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2.66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0.66</v>
      </c>
      <c r="P92" s="4">
        <v>0</v>
      </c>
      <c r="Q92" s="4">
        <v>0</v>
      </c>
      <c r="R92" s="4">
        <v>2</v>
      </c>
      <c r="S92" s="4">
        <v>0.33</v>
      </c>
      <c r="T92">
        <f t="shared" si="3"/>
        <v>44.58</v>
      </c>
      <c r="U92">
        <v>30</v>
      </c>
      <c r="V92">
        <f t="shared" si="4"/>
        <v>74.58</v>
      </c>
    </row>
    <row r="93" spans="1:22" x14ac:dyDescent="0.2">
      <c r="A93" s="11">
        <v>40398</v>
      </c>
      <c r="B93" s="4">
        <v>38.6</v>
      </c>
      <c r="C93" s="4">
        <v>0.33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2.66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0.66</v>
      </c>
      <c r="P93" s="4">
        <v>0</v>
      </c>
      <c r="Q93" s="4">
        <v>0</v>
      </c>
      <c r="R93" s="4">
        <v>2</v>
      </c>
      <c r="S93" s="4">
        <v>0.33</v>
      </c>
      <c r="T93">
        <f t="shared" si="3"/>
        <v>44.58</v>
      </c>
      <c r="U93">
        <v>30</v>
      </c>
      <c r="V93">
        <f t="shared" si="4"/>
        <v>74.58</v>
      </c>
    </row>
    <row r="94" spans="1:22" x14ac:dyDescent="0.2">
      <c r="A94" s="11">
        <v>40399</v>
      </c>
      <c r="B94" s="4">
        <v>38.6</v>
      </c>
      <c r="C94" s="4">
        <v>0.33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2.66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0.66</v>
      </c>
      <c r="P94" s="4">
        <v>0</v>
      </c>
      <c r="Q94" s="4">
        <v>0</v>
      </c>
      <c r="R94" s="4">
        <v>2</v>
      </c>
      <c r="S94" s="4">
        <v>0.33</v>
      </c>
      <c r="T94">
        <f t="shared" si="3"/>
        <v>44.58</v>
      </c>
      <c r="U94">
        <v>30</v>
      </c>
      <c r="V94">
        <f t="shared" si="4"/>
        <v>74.58</v>
      </c>
    </row>
    <row r="95" spans="1:22" x14ac:dyDescent="0.2">
      <c r="A95" s="11">
        <v>40400</v>
      </c>
      <c r="B95" s="4">
        <v>31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2.5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0.5</v>
      </c>
      <c r="P95" s="4">
        <v>0</v>
      </c>
      <c r="Q95" s="4">
        <v>0</v>
      </c>
      <c r="R95" s="4">
        <v>0.5</v>
      </c>
      <c r="S95" s="4">
        <v>0</v>
      </c>
      <c r="T95">
        <f t="shared" si="3"/>
        <v>34.5</v>
      </c>
      <c r="U95">
        <v>8</v>
      </c>
      <c r="V95">
        <f t="shared" si="4"/>
        <v>42.5</v>
      </c>
    </row>
    <row r="96" spans="1:22" x14ac:dyDescent="0.2">
      <c r="A96" s="11">
        <v>40401</v>
      </c>
      <c r="B96" s="4">
        <v>31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2.5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0.5</v>
      </c>
      <c r="P96" s="4">
        <v>0</v>
      </c>
      <c r="Q96" s="4">
        <v>0</v>
      </c>
      <c r="R96" s="4">
        <v>0.5</v>
      </c>
      <c r="S96" s="4">
        <v>0</v>
      </c>
      <c r="T96">
        <f t="shared" si="3"/>
        <v>34.5</v>
      </c>
      <c r="U96">
        <v>8</v>
      </c>
      <c r="V96">
        <f t="shared" si="4"/>
        <v>42.5</v>
      </c>
    </row>
    <row r="97" spans="1:22" x14ac:dyDescent="0.2">
      <c r="A97" s="11">
        <v>40402</v>
      </c>
      <c r="B97" s="4">
        <v>24.5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0.5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1.5</v>
      </c>
      <c r="S97" s="4">
        <v>0</v>
      </c>
      <c r="T97">
        <f t="shared" si="3"/>
        <v>26.5</v>
      </c>
      <c r="U97">
        <v>2.5</v>
      </c>
      <c r="V97">
        <f t="shared" si="4"/>
        <v>29</v>
      </c>
    </row>
    <row r="98" spans="1:22" x14ac:dyDescent="0.2">
      <c r="A98" s="11">
        <v>40403</v>
      </c>
      <c r="B98" s="4">
        <v>24.5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0.5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1.5</v>
      </c>
      <c r="S98" s="4">
        <v>0</v>
      </c>
      <c r="T98">
        <f t="shared" si="3"/>
        <v>26.5</v>
      </c>
      <c r="U98">
        <v>2.5</v>
      </c>
      <c r="V98">
        <f t="shared" si="4"/>
        <v>29</v>
      </c>
    </row>
    <row r="99" spans="1:22" x14ac:dyDescent="0.2">
      <c r="A99" s="11">
        <v>40404</v>
      </c>
      <c r="B99" s="4">
        <v>3.5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0.25</v>
      </c>
      <c r="P99" s="4">
        <v>0</v>
      </c>
      <c r="Q99" s="4">
        <v>0</v>
      </c>
      <c r="R99" s="4">
        <v>0</v>
      </c>
      <c r="S99" s="4">
        <v>0</v>
      </c>
      <c r="T99">
        <f t="shared" si="3"/>
        <v>3.75</v>
      </c>
      <c r="U99">
        <v>1</v>
      </c>
      <c r="V99">
        <f t="shared" si="4"/>
        <v>4.75</v>
      </c>
    </row>
    <row r="100" spans="1:22" x14ac:dyDescent="0.2">
      <c r="A100" s="11">
        <v>40405</v>
      </c>
      <c r="B100" s="4">
        <v>3.5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0.25</v>
      </c>
      <c r="P100" s="4">
        <v>0</v>
      </c>
      <c r="Q100" s="4">
        <v>0</v>
      </c>
      <c r="R100" s="4">
        <v>0</v>
      </c>
      <c r="S100" s="4">
        <v>0</v>
      </c>
      <c r="T100">
        <f t="shared" si="3"/>
        <v>3.75</v>
      </c>
      <c r="U100">
        <v>1</v>
      </c>
      <c r="V100">
        <f t="shared" si="4"/>
        <v>4.75</v>
      </c>
    </row>
    <row r="101" spans="1:22" x14ac:dyDescent="0.2">
      <c r="A101" s="11">
        <v>40406</v>
      </c>
      <c r="B101" s="4">
        <v>3.5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0.25</v>
      </c>
      <c r="P101" s="4">
        <v>0</v>
      </c>
      <c r="Q101" s="4">
        <v>0</v>
      </c>
      <c r="R101" s="4">
        <v>0</v>
      </c>
      <c r="S101" s="4">
        <v>0</v>
      </c>
      <c r="T101">
        <f t="shared" si="3"/>
        <v>3.75</v>
      </c>
      <c r="U101">
        <v>1</v>
      </c>
      <c r="V101">
        <f t="shared" si="4"/>
        <v>4.75</v>
      </c>
    </row>
    <row r="102" spans="1:22" x14ac:dyDescent="0.2">
      <c r="A102" s="11">
        <v>40407</v>
      </c>
      <c r="B102" s="4">
        <v>3.5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0.25</v>
      </c>
      <c r="P102" s="4">
        <v>0</v>
      </c>
      <c r="Q102" s="4">
        <v>0</v>
      </c>
      <c r="R102" s="4">
        <v>0</v>
      </c>
      <c r="S102" s="4">
        <v>0</v>
      </c>
      <c r="T102">
        <f t="shared" si="3"/>
        <v>3.75</v>
      </c>
      <c r="U102">
        <v>1</v>
      </c>
      <c r="V102">
        <f t="shared" si="4"/>
        <v>4.75</v>
      </c>
    </row>
    <row r="103" spans="1:22" x14ac:dyDescent="0.2">
      <c r="A103" s="11">
        <v>40408</v>
      </c>
      <c r="B103" s="4">
        <v>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0</v>
      </c>
      <c r="S103" s="4">
        <v>0</v>
      </c>
      <c r="T103">
        <f t="shared" si="3"/>
        <v>2</v>
      </c>
      <c r="U103" s="4">
        <v>0</v>
      </c>
      <c r="V103">
        <f t="shared" si="4"/>
        <v>2</v>
      </c>
    </row>
    <row r="104" spans="1:22" x14ac:dyDescent="0.2">
      <c r="A104" s="11">
        <v>40409</v>
      </c>
      <c r="B104" s="4">
        <v>4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1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2.5</v>
      </c>
      <c r="P104" s="4">
        <v>0</v>
      </c>
      <c r="Q104" s="4">
        <v>0</v>
      </c>
      <c r="R104" s="4">
        <v>0</v>
      </c>
      <c r="S104" s="4">
        <v>0</v>
      </c>
      <c r="T104">
        <f>SUM(B104:S104)</f>
        <v>7.5</v>
      </c>
      <c r="U104" s="4">
        <v>1</v>
      </c>
      <c r="V104">
        <f>T104+U104</f>
        <v>8.5</v>
      </c>
    </row>
    <row r="105" spans="1:22" x14ac:dyDescent="0.2">
      <c r="A105" s="11">
        <v>40410</v>
      </c>
      <c r="B105" s="4">
        <v>4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1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2.5</v>
      </c>
      <c r="P105" s="4">
        <v>0</v>
      </c>
      <c r="Q105" s="4">
        <v>0</v>
      </c>
      <c r="R105" s="4">
        <v>0</v>
      </c>
      <c r="S105" s="4">
        <v>0</v>
      </c>
      <c r="T105">
        <f>SUM(B105:S105)</f>
        <v>7.5</v>
      </c>
      <c r="U105" s="4">
        <v>1</v>
      </c>
      <c r="V105">
        <f t="shared" si="4"/>
        <v>8.5</v>
      </c>
    </row>
    <row r="106" spans="1:22" x14ac:dyDescent="0.2">
      <c r="A106" s="11">
        <v>40411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>
        <f t="shared" si="3"/>
        <v>0</v>
      </c>
      <c r="U106" s="4" t="s">
        <v>32</v>
      </c>
      <c r="V106" t="e">
        <f t="shared" si="4"/>
        <v>#VALUE!</v>
      </c>
    </row>
    <row r="107" spans="1:22" x14ac:dyDescent="0.2">
      <c r="A107" s="11">
        <v>40412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>
        <f t="shared" si="3"/>
        <v>0</v>
      </c>
      <c r="U107" s="4" t="s">
        <v>32</v>
      </c>
      <c r="V107" t="e">
        <f t="shared" si="4"/>
        <v>#VALUE!</v>
      </c>
    </row>
    <row r="108" spans="1:22" x14ac:dyDescent="0.2">
      <c r="A108" s="11">
        <v>40413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>
        <f>SUM(B108:S108)</f>
        <v>0</v>
      </c>
      <c r="U108" s="4" t="s">
        <v>32</v>
      </c>
      <c r="V108" t="e">
        <f>T108+U108</f>
        <v>#VALUE!</v>
      </c>
    </row>
    <row r="109" spans="1:22" x14ac:dyDescent="0.2">
      <c r="A109" s="11">
        <v>40414</v>
      </c>
      <c r="B109"/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8"/>
      <c r="S109" s="12"/>
      <c r="T109">
        <f>SUM(B109:S109)</f>
        <v>0</v>
      </c>
      <c r="U109" s="4"/>
      <c r="V109">
        <f>T109+U109</f>
        <v>0</v>
      </c>
    </row>
    <row r="110" spans="1:22" x14ac:dyDescent="0.2">
      <c r="A110" s="11">
        <v>40415</v>
      </c>
      <c r="B110"/>
      <c r="H110" s="12"/>
      <c r="I110" s="8"/>
      <c r="J110" s="4"/>
      <c r="K110" s="4"/>
      <c r="L110" s="4"/>
      <c r="M110" s="4"/>
      <c r="N110" s="6"/>
      <c r="O110" s="8"/>
      <c r="P110" s="4"/>
      <c r="Q110" s="6"/>
      <c r="R110" s="8"/>
      <c r="S110" s="12"/>
      <c r="T110">
        <f t="shared" si="3"/>
        <v>0</v>
      </c>
      <c r="U110" s="4"/>
      <c r="V110">
        <f t="shared" si="4"/>
        <v>0</v>
      </c>
    </row>
    <row r="111" spans="1:22" x14ac:dyDescent="0.2">
      <c r="A111" s="11">
        <v>40416</v>
      </c>
      <c r="B111"/>
      <c r="H111" s="12"/>
      <c r="I111" s="8"/>
      <c r="J111" s="4"/>
      <c r="K111" s="4"/>
      <c r="L111" s="4"/>
      <c r="M111" s="4"/>
      <c r="N111" s="6"/>
      <c r="O111" s="8"/>
      <c r="P111" s="4"/>
      <c r="Q111" s="6"/>
      <c r="R111" s="8"/>
      <c r="S111" s="12"/>
      <c r="T111">
        <f t="shared" si="3"/>
        <v>0</v>
      </c>
      <c r="U111" s="4"/>
      <c r="V111">
        <f>T111+U111</f>
        <v>0</v>
      </c>
    </row>
    <row r="112" spans="1:22" x14ac:dyDescent="0.2">
      <c r="A112" s="11">
        <v>40417</v>
      </c>
      <c r="B112"/>
      <c r="H112" s="12"/>
      <c r="I112" s="8"/>
      <c r="J112" s="4"/>
      <c r="K112" s="4"/>
      <c r="L112" s="4"/>
      <c r="M112" s="4"/>
      <c r="N112" s="4"/>
      <c r="O112" s="8"/>
      <c r="P112" s="4"/>
      <c r="Q112" s="4"/>
      <c r="R112" s="8"/>
      <c r="S112" s="12"/>
      <c r="T112">
        <f t="shared" si="3"/>
        <v>0</v>
      </c>
      <c r="U112" s="4"/>
      <c r="V112">
        <f>T112+U112</f>
        <v>0</v>
      </c>
    </row>
    <row r="113" spans="1:22" x14ac:dyDescent="0.2">
      <c r="A113" s="11">
        <v>40418</v>
      </c>
      <c r="B113"/>
      <c r="H113" s="12"/>
      <c r="I113" s="8"/>
      <c r="J113" s="4"/>
      <c r="K113" s="4"/>
      <c r="L113" s="4"/>
      <c r="M113" s="4"/>
      <c r="N113" s="4"/>
      <c r="O113" s="8"/>
      <c r="P113" s="4"/>
      <c r="Q113" s="4"/>
      <c r="R113" s="8"/>
      <c r="S113" s="12"/>
      <c r="T113">
        <f>SUM(B113:S113)</f>
        <v>0</v>
      </c>
      <c r="U113" s="4"/>
      <c r="V113">
        <f>T113+U113</f>
        <v>0</v>
      </c>
    </row>
    <row r="114" spans="1:22" x14ac:dyDescent="0.2">
      <c r="A114" s="11">
        <v>40419</v>
      </c>
      <c r="B114"/>
      <c r="H114" s="12"/>
      <c r="I114" s="8"/>
      <c r="J114" s="4"/>
      <c r="K114" s="4"/>
      <c r="L114" s="4"/>
      <c r="M114" s="4"/>
      <c r="N114" s="4"/>
      <c r="O114" s="8"/>
      <c r="P114" s="4"/>
      <c r="Q114" s="4"/>
      <c r="R114" s="8"/>
      <c r="S114" s="12"/>
      <c r="T114">
        <f t="shared" si="3"/>
        <v>0</v>
      </c>
      <c r="U114" s="4"/>
      <c r="V114">
        <f t="shared" ref="V114:V120" si="5">T114+U114</f>
        <v>0</v>
      </c>
    </row>
    <row r="115" spans="1:22" x14ac:dyDescent="0.2">
      <c r="A115" s="11">
        <v>40420</v>
      </c>
      <c r="B115"/>
      <c r="H115" s="12"/>
      <c r="I115" s="8"/>
      <c r="J115" s="4"/>
      <c r="K115" s="4"/>
      <c r="L115" s="4"/>
      <c r="M115" s="4"/>
      <c r="N115" s="4"/>
      <c r="O115" s="8"/>
      <c r="P115" s="4"/>
      <c r="Q115" s="4"/>
      <c r="R115" s="8"/>
      <c r="S115" s="12"/>
      <c r="T115">
        <f>SUM(B115:S115)</f>
        <v>0</v>
      </c>
      <c r="U115" s="4"/>
      <c r="V115">
        <f>T115+U115</f>
        <v>0</v>
      </c>
    </row>
    <row r="116" spans="1:22" x14ac:dyDescent="0.2">
      <c r="A116" s="11">
        <v>40421</v>
      </c>
      <c r="B116"/>
      <c r="H116" s="12"/>
      <c r="I116" s="8"/>
      <c r="J116" s="4"/>
      <c r="K116" s="4"/>
      <c r="L116" s="4"/>
      <c r="M116" s="4"/>
      <c r="N116" s="4"/>
      <c r="O116" s="8"/>
      <c r="P116" s="4"/>
      <c r="Q116" s="4"/>
      <c r="R116" s="8"/>
      <c r="S116" s="12"/>
      <c r="T116">
        <f>SUM(B116:S116)</f>
        <v>0</v>
      </c>
      <c r="U116" s="4"/>
      <c r="V116">
        <f>T116+U116</f>
        <v>0</v>
      </c>
    </row>
    <row r="117" spans="1:22" x14ac:dyDescent="0.2">
      <c r="A117" s="11">
        <v>40422</v>
      </c>
      <c r="B117"/>
      <c r="H117" s="12"/>
      <c r="I117" s="8"/>
      <c r="J117" s="4"/>
      <c r="K117" s="4"/>
      <c r="L117" s="4"/>
      <c r="M117" s="4"/>
      <c r="N117" s="4"/>
      <c r="O117" s="8"/>
      <c r="P117" s="4"/>
      <c r="Q117" s="4"/>
      <c r="R117" s="8"/>
      <c r="S117" s="12"/>
      <c r="T117">
        <f t="shared" si="3"/>
        <v>0</v>
      </c>
      <c r="U117" s="4"/>
      <c r="V117">
        <f t="shared" si="5"/>
        <v>0</v>
      </c>
    </row>
    <row r="118" spans="1:22" x14ac:dyDescent="0.2">
      <c r="A118" s="11">
        <v>40423</v>
      </c>
      <c r="B118"/>
      <c r="H118" s="12"/>
      <c r="I118" s="8"/>
      <c r="J118" s="4"/>
      <c r="K118" s="4"/>
      <c r="L118" s="4"/>
      <c r="M118" s="4"/>
      <c r="N118" s="4"/>
      <c r="O118" s="8"/>
      <c r="P118" s="4"/>
      <c r="Q118" s="4"/>
      <c r="R118" s="8"/>
      <c r="S118" s="12"/>
      <c r="T118">
        <f>SUM(B118:S118)</f>
        <v>0</v>
      </c>
      <c r="U118" s="4"/>
      <c r="V118">
        <f>T118+U118</f>
        <v>0</v>
      </c>
    </row>
    <row r="119" spans="1:22" x14ac:dyDescent="0.2">
      <c r="A119" s="11">
        <v>40424</v>
      </c>
      <c r="B119"/>
      <c r="H119" s="12"/>
      <c r="I119" s="8"/>
      <c r="J119" s="4"/>
      <c r="K119" s="4"/>
      <c r="L119" s="4"/>
      <c r="M119" s="4"/>
      <c r="N119" s="4"/>
      <c r="O119" s="8"/>
      <c r="P119" s="4"/>
      <c r="Q119" s="4"/>
      <c r="R119" s="8"/>
      <c r="S119" s="12"/>
      <c r="T119">
        <f>SUM(B119:S119)</f>
        <v>0</v>
      </c>
      <c r="U119" s="4"/>
      <c r="V119">
        <f>T119+U119</f>
        <v>0</v>
      </c>
    </row>
    <row r="120" spans="1:22" x14ac:dyDescent="0.2">
      <c r="A120" s="11">
        <v>40425</v>
      </c>
      <c r="B120"/>
      <c r="H120" s="12"/>
      <c r="I120" s="8"/>
      <c r="J120" s="4"/>
      <c r="K120" s="4"/>
      <c r="L120" s="4"/>
      <c r="M120" s="4"/>
      <c r="N120" s="4"/>
      <c r="O120" s="8"/>
      <c r="P120" s="4"/>
      <c r="Q120" s="4"/>
      <c r="R120" s="8"/>
      <c r="S120" s="12"/>
      <c r="T120">
        <f t="shared" si="3"/>
        <v>0</v>
      </c>
      <c r="U120" s="4"/>
      <c r="V120">
        <f t="shared" si="5"/>
        <v>0</v>
      </c>
    </row>
    <row r="121" spans="1:22" x14ac:dyDescent="0.2">
      <c r="A121" s="11">
        <v>40426</v>
      </c>
      <c r="B121"/>
      <c r="H121" s="12"/>
      <c r="I121" s="8"/>
      <c r="J121" s="4"/>
      <c r="K121" s="4"/>
      <c r="L121" s="4"/>
      <c r="M121" s="4"/>
      <c r="N121" s="4"/>
      <c r="O121" s="8"/>
      <c r="P121" s="4"/>
      <c r="Q121" s="4"/>
      <c r="R121" s="8"/>
      <c r="S121" s="12"/>
      <c r="T121">
        <f t="shared" ref="T121:T127" si="6">SUM(B121:S121)</f>
        <v>0</v>
      </c>
      <c r="U121" s="4"/>
      <c r="V121">
        <f t="shared" ref="V121:V127" si="7">T121+U121</f>
        <v>0</v>
      </c>
    </row>
    <row r="122" spans="1:22" x14ac:dyDescent="0.2">
      <c r="A122" s="11">
        <v>40427</v>
      </c>
      <c r="B122"/>
      <c r="H122" s="12"/>
      <c r="I122" s="8"/>
      <c r="J122" s="4"/>
      <c r="K122" s="4"/>
      <c r="L122" s="4"/>
      <c r="M122" s="4"/>
      <c r="N122" s="4"/>
      <c r="O122" s="8"/>
      <c r="P122" s="4"/>
      <c r="Q122" s="4"/>
      <c r="R122" s="8"/>
      <c r="S122" s="12"/>
      <c r="T122">
        <f t="shared" si="6"/>
        <v>0</v>
      </c>
      <c r="U122" s="4"/>
      <c r="V122">
        <f t="shared" si="7"/>
        <v>0</v>
      </c>
    </row>
    <row r="123" spans="1:22" x14ac:dyDescent="0.2">
      <c r="A123" s="11">
        <v>40428</v>
      </c>
      <c r="B123"/>
      <c r="H123" s="12"/>
      <c r="I123" s="8"/>
      <c r="J123" s="4"/>
      <c r="K123" s="4"/>
      <c r="L123" s="4"/>
      <c r="M123" s="4"/>
      <c r="N123" s="4"/>
      <c r="O123" s="8"/>
      <c r="P123" s="4"/>
      <c r="Q123" s="4"/>
      <c r="R123" s="8"/>
      <c r="S123" s="12"/>
      <c r="T123">
        <f t="shared" si="6"/>
        <v>0</v>
      </c>
      <c r="U123" s="4"/>
      <c r="V123">
        <f t="shared" si="7"/>
        <v>0</v>
      </c>
    </row>
    <row r="124" spans="1:22" x14ac:dyDescent="0.2">
      <c r="A124" s="11">
        <v>40429</v>
      </c>
      <c r="B124"/>
      <c r="H124" s="12"/>
      <c r="I124" s="8"/>
      <c r="J124" s="4"/>
      <c r="K124" s="4"/>
      <c r="L124" s="4"/>
      <c r="M124" s="4"/>
      <c r="N124" s="4"/>
      <c r="O124" s="8"/>
      <c r="P124" s="4"/>
      <c r="Q124" s="4"/>
      <c r="R124" s="8"/>
      <c r="S124" s="12"/>
      <c r="T124">
        <f t="shared" si="6"/>
        <v>0</v>
      </c>
      <c r="U124" s="4"/>
      <c r="V124">
        <f t="shared" si="7"/>
        <v>0</v>
      </c>
    </row>
    <row r="125" spans="1:22" x14ac:dyDescent="0.2">
      <c r="A125" s="11">
        <v>40430</v>
      </c>
      <c r="B125"/>
      <c r="H125" s="12"/>
      <c r="I125" s="8"/>
      <c r="J125" s="4"/>
      <c r="K125" s="4"/>
      <c r="L125" s="4"/>
      <c r="M125" s="4"/>
      <c r="N125" s="4"/>
      <c r="O125" s="8"/>
      <c r="P125" s="4"/>
      <c r="Q125" s="4"/>
      <c r="R125" s="8"/>
      <c r="S125" s="12"/>
      <c r="T125">
        <f t="shared" si="6"/>
        <v>0</v>
      </c>
      <c r="U125" s="4"/>
      <c r="V125">
        <f t="shared" si="7"/>
        <v>0</v>
      </c>
    </row>
    <row r="126" spans="1:22" x14ac:dyDescent="0.2">
      <c r="A126" s="11">
        <v>40431</v>
      </c>
      <c r="B126"/>
      <c r="H126" s="12"/>
      <c r="I126" s="8"/>
      <c r="J126" s="4"/>
      <c r="K126" s="4"/>
      <c r="L126" s="4"/>
      <c r="M126" s="4"/>
      <c r="N126" s="4"/>
      <c r="O126" s="8"/>
      <c r="P126" s="4"/>
      <c r="Q126" s="4"/>
      <c r="R126" s="8"/>
      <c r="S126" s="12"/>
      <c r="T126">
        <f t="shared" si="6"/>
        <v>0</v>
      </c>
      <c r="U126" s="4"/>
      <c r="V126">
        <f t="shared" si="7"/>
        <v>0</v>
      </c>
    </row>
    <row r="127" spans="1:22" x14ac:dyDescent="0.2">
      <c r="A127" s="11">
        <v>40432</v>
      </c>
      <c r="B127"/>
      <c r="H127" s="12"/>
      <c r="I127" s="8"/>
      <c r="J127" s="4"/>
      <c r="K127" s="4"/>
      <c r="L127" s="4"/>
      <c r="M127" s="4"/>
      <c r="N127" s="4"/>
      <c r="O127" s="8"/>
      <c r="P127" s="4"/>
      <c r="Q127" s="4"/>
      <c r="R127" s="8"/>
      <c r="S127" s="12"/>
      <c r="T127">
        <f t="shared" si="6"/>
        <v>0</v>
      </c>
      <c r="U127" s="4"/>
      <c r="V127">
        <f t="shared" si="7"/>
        <v>0</v>
      </c>
    </row>
    <row r="128" spans="1:22" x14ac:dyDescent="0.2">
      <c r="A128" s="11">
        <v>40433</v>
      </c>
      <c r="B128"/>
      <c r="H128" s="12"/>
      <c r="I128" s="8"/>
      <c r="J128" s="4"/>
      <c r="K128" s="4"/>
      <c r="L128" s="4"/>
      <c r="M128" s="4"/>
      <c r="N128" s="4"/>
      <c r="O128" s="8"/>
      <c r="P128" s="4"/>
      <c r="Q128" s="4"/>
      <c r="R128" s="8"/>
      <c r="S128" s="12"/>
      <c r="T128">
        <f t="shared" ref="T128:T135" si="8">SUM(B128:S128)</f>
        <v>0</v>
      </c>
      <c r="U128" s="4"/>
      <c r="V128">
        <f t="shared" ref="V128:V135" si="9">T128+U128</f>
        <v>0</v>
      </c>
    </row>
    <row r="129" spans="1:22" x14ac:dyDescent="0.2">
      <c r="A129" s="11">
        <v>40434</v>
      </c>
      <c r="B129"/>
      <c r="H129" s="12"/>
      <c r="I129" s="8"/>
      <c r="J129" s="4"/>
      <c r="K129" s="4"/>
      <c r="L129" s="4"/>
      <c r="M129" s="4"/>
      <c r="N129" s="4"/>
      <c r="O129" s="8"/>
      <c r="P129" s="4"/>
      <c r="Q129" s="4"/>
      <c r="R129" s="8"/>
      <c r="S129" s="12"/>
      <c r="T129">
        <f t="shared" si="8"/>
        <v>0</v>
      </c>
      <c r="U129" s="4"/>
      <c r="V129">
        <f t="shared" si="9"/>
        <v>0</v>
      </c>
    </row>
    <row r="130" spans="1:22" x14ac:dyDescent="0.2">
      <c r="A130" s="11">
        <v>40435</v>
      </c>
      <c r="B130"/>
      <c r="H130" s="12"/>
      <c r="I130" s="8"/>
      <c r="J130" s="4"/>
      <c r="K130" s="4"/>
      <c r="L130" s="4"/>
      <c r="M130" s="4"/>
      <c r="N130" s="4"/>
      <c r="O130" s="8"/>
      <c r="P130" s="4"/>
      <c r="Q130" s="4"/>
      <c r="R130" s="8"/>
      <c r="S130" s="12"/>
      <c r="T130">
        <f t="shared" si="8"/>
        <v>0</v>
      </c>
      <c r="U130" s="4"/>
      <c r="V130">
        <f t="shared" si="9"/>
        <v>0</v>
      </c>
    </row>
    <row r="131" spans="1:22" x14ac:dyDescent="0.2">
      <c r="A131" s="11">
        <v>40436</v>
      </c>
      <c r="B131"/>
      <c r="H131" s="12"/>
      <c r="I131" s="8"/>
      <c r="J131" s="4"/>
      <c r="K131" s="4"/>
      <c r="L131" s="4"/>
      <c r="M131" s="4"/>
      <c r="N131" s="4"/>
      <c r="O131" s="8"/>
      <c r="P131" s="4"/>
      <c r="Q131" s="4"/>
      <c r="R131" s="8"/>
      <c r="S131" s="12"/>
      <c r="T131">
        <f t="shared" si="8"/>
        <v>0</v>
      </c>
      <c r="U131" s="4"/>
      <c r="V131">
        <f t="shared" si="9"/>
        <v>0</v>
      </c>
    </row>
    <row r="132" spans="1:22" x14ac:dyDescent="0.2">
      <c r="A132" s="11">
        <v>40437</v>
      </c>
      <c r="B132"/>
      <c r="H132" s="12"/>
      <c r="I132" s="8"/>
      <c r="J132" s="4"/>
      <c r="K132" s="4"/>
      <c r="L132" s="4"/>
      <c r="M132" s="4"/>
      <c r="N132" s="4"/>
      <c r="O132" s="8"/>
      <c r="P132" s="4"/>
      <c r="Q132" s="4"/>
      <c r="R132" s="8"/>
      <c r="S132" s="12"/>
      <c r="T132">
        <f t="shared" si="8"/>
        <v>0</v>
      </c>
      <c r="U132" s="4"/>
      <c r="V132">
        <f t="shared" si="9"/>
        <v>0</v>
      </c>
    </row>
    <row r="133" spans="1:22" x14ac:dyDescent="0.2">
      <c r="A133" s="11">
        <v>40438</v>
      </c>
      <c r="B133"/>
      <c r="H133" s="12"/>
      <c r="I133" s="8"/>
      <c r="J133" s="4"/>
      <c r="K133" s="4"/>
      <c r="L133" s="4"/>
      <c r="M133" s="4"/>
      <c r="N133" s="4"/>
      <c r="O133" s="8"/>
      <c r="P133" s="4"/>
      <c r="Q133" s="4"/>
      <c r="R133" s="8"/>
      <c r="S133" s="12"/>
      <c r="T133">
        <f t="shared" si="8"/>
        <v>0</v>
      </c>
      <c r="U133" s="4"/>
      <c r="V133">
        <f t="shared" si="9"/>
        <v>0</v>
      </c>
    </row>
    <row r="134" spans="1:22" x14ac:dyDescent="0.2">
      <c r="A134" s="11">
        <v>40439</v>
      </c>
      <c r="B134"/>
      <c r="H134" s="12"/>
      <c r="I134" s="8"/>
      <c r="J134" s="4"/>
      <c r="K134" s="4"/>
      <c r="L134" s="4"/>
      <c r="M134" s="4"/>
      <c r="N134" s="4"/>
      <c r="O134" s="8"/>
      <c r="P134" s="4"/>
      <c r="Q134" s="4"/>
      <c r="R134" s="8"/>
      <c r="S134" s="12"/>
      <c r="T134">
        <f t="shared" si="8"/>
        <v>0</v>
      </c>
      <c r="U134" s="4"/>
      <c r="V134">
        <f t="shared" si="9"/>
        <v>0</v>
      </c>
    </row>
    <row r="135" spans="1:22" x14ac:dyDescent="0.2">
      <c r="A135" s="11">
        <v>40440</v>
      </c>
      <c r="B135"/>
      <c r="H135" s="12"/>
      <c r="I135" s="8"/>
      <c r="J135" s="4"/>
      <c r="K135" s="4"/>
      <c r="L135" s="4"/>
      <c r="M135" s="4"/>
      <c r="N135" s="4"/>
      <c r="O135" s="8"/>
      <c r="P135" s="4"/>
      <c r="Q135" s="4"/>
      <c r="R135" s="8"/>
      <c r="S135" s="12"/>
      <c r="T135">
        <f t="shared" si="8"/>
        <v>0</v>
      </c>
      <c r="U135" s="4"/>
      <c r="V135">
        <f t="shared" si="9"/>
        <v>0</v>
      </c>
    </row>
    <row r="136" spans="1:22" x14ac:dyDescent="0.2">
      <c r="A136" s="11">
        <v>40441</v>
      </c>
      <c r="B136"/>
      <c r="H136" s="12"/>
      <c r="I136" s="8"/>
      <c r="J136" s="4"/>
      <c r="K136" s="4"/>
      <c r="L136" s="4"/>
      <c r="M136" s="4"/>
      <c r="N136" s="4"/>
      <c r="O136" s="8"/>
      <c r="P136" s="4"/>
      <c r="Q136" s="4"/>
      <c r="R136" s="8"/>
      <c r="S136" s="12"/>
      <c r="T136">
        <f>SUM(B136:S136)</f>
        <v>0</v>
      </c>
      <c r="U136" s="4"/>
      <c r="V136">
        <f>T136+U136</f>
        <v>0</v>
      </c>
    </row>
    <row r="137" spans="1:22" x14ac:dyDescent="0.2">
      <c r="A137" s="11">
        <v>40442</v>
      </c>
      <c r="B137"/>
      <c r="H137" s="12"/>
      <c r="I137" s="8"/>
      <c r="J137" s="4"/>
      <c r="K137" s="4"/>
      <c r="L137" s="4"/>
      <c r="M137" s="4"/>
      <c r="N137" s="4"/>
      <c r="O137" s="8"/>
      <c r="P137" s="4"/>
      <c r="Q137" s="4"/>
      <c r="R137" s="8"/>
      <c r="S137" s="12"/>
      <c r="T137">
        <f>SUM(B137:S137)</f>
        <v>0</v>
      </c>
      <c r="U137" s="4"/>
      <c r="V137">
        <f>T137+U137</f>
        <v>0</v>
      </c>
    </row>
    <row r="138" spans="1:22" x14ac:dyDescent="0.2">
      <c r="A138" s="11"/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</row>
    <row r="139" spans="1:22" x14ac:dyDescent="0.2">
      <c r="A139" s="11"/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</row>
    <row r="140" spans="1:22" x14ac:dyDescent="0.2">
      <c r="A140" s="11"/>
      <c r="B140">
        <f t="shared" ref="B140:S140" si="10">SUM(B9:B102)</f>
        <v>1335.3999999999996</v>
      </c>
      <c r="C140">
        <f t="shared" si="10"/>
        <v>13.96</v>
      </c>
      <c r="D140">
        <f t="shared" si="10"/>
        <v>0</v>
      </c>
      <c r="E140">
        <f t="shared" si="10"/>
        <v>1.99</v>
      </c>
      <c r="F140">
        <f t="shared" si="10"/>
        <v>20.98</v>
      </c>
      <c r="G140">
        <f t="shared" si="10"/>
        <v>2.0100000000000002</v>
      </c>
      <c r="H140">
        <f t="shared" si="10"/>
        <v>0</v>
      </c>
      <c r="I140">
        <f t="shared" si="10"/>
        <v>55.97</v>
      </c>
      <c r="J140">
        <f t="shared" si="10"/>
        <v>4</v>
      </c>
      <c r="K140">
        <f t="shared" si="10"/>
        <v>0</v>
      </c>
      <c r="L140">
        <f t="shared" si="10"/>
        <v>10.98</v>
      </c>
      <c r="M140">
        <f t="shared" si="10"/>
        <v>5</v>
      </c>
      <c r="N140">
        <f t="shared" si="10"/>
        <v>0</v>
      </c>
      <c r="O140">
        <f t="shared" si="10"/>
        <v>318.85000000000008</v>
      </c>
      <c r="P140">
        <f t="shared" si="10"/>
        <v>0</v>
      </c>
      <c r="Q140">
        <f t="shared" si="10"/>
        <v>0</v>
      </c>
      <c r="R140">
        <f t="shared" si="10"/>
        <v>150.94000000000003</v>
      </c>
      <c r="S140">
        <f t="shared" si="10"/>
        <v>1.9800000000000002</v>
      </c>
      <c r="T140">
        <f>SUM(T9:T110)</f>
        <v>1939.06</v>
      </c>
      <c r="U140">
        <f>SUM(U9:U110)</f>
        <v>899.98</v>
      </c>
    </row>
    <row r="141" spans="1:22" x14ac:dyDescent="0.2">
      <c r="A141" s="11"/>
      <c r="B141"/>
      <c r="H141" s="1"/>
      <c r="I141"/>
      <c r="N141" s="1"/>
      <c r="O141"/>
      <c r="Q141" s="1"/>
      <c r="R141"/>
      <c r="S141" s="1"/>
      <c r="T141"/>
    </row>
    <row r="142" spans="1:22" x14ac:dyDescent="0.2">
      <c r="A142" s="11"/>
      <c r="B142"/>
      <c r="H142" s="1"/>
      <c r="I142"/>
      <c r="N142" s="1"/>
      <c r="O142"/>
      <c r="Q142" s="1"/>
      <c r="R142"/>
      <c r="S142" s="1"/>
      <c r="T142"/>
    </row>
    <row r="143" spans="1:22" x14ac:dyDescent="0.2">
      <c r="A143" s="11"/>
      <c r="B143"/>
      <c r="H143" s="1"/>
      <c r="I143"/>
      <c r="N143" s="1"/>
      <c r="O143"/>
      <c r="Q143" s="1"/>
      <c r="R143"/>
      <c r="S143" s="1"/>
      <c r="T143"/>
    </row>
    <row r="144" spans="1:22" x14ac:dyDescent="0.2">
      <c r="A144" s="11"/>
      <c r="B144"/>
      <c r="H144" s="1"/>
      <c r="I144"/>
      <c r="N144" s="1"/>
      <c r="O144"/>
      <c r="Q144" s="1"/>
      <c r="R144"/>
      <c r="S144" s="1"/>
      <c r="T144"/>
    </row>
    <row r="145" spans="1:22" x14ac:dyDescent="0.2">
      <c r="A145" s="11"/>
      <c r="B145"/>
      <c r="H145" s="1"/>
      <c r="I145"/>
      <c r="N145" s="1"/>
      <c r="O145"/>
      <c r="Q145" s="1"/>
      <c r="R145"/>
      <c r="S145" s="1"/>
      <c r="T145"/>
    </row>
    <row r="146" spans="1:22" x14ac:dyDescent="0.2">
      <c r="A146" s="11"/>
      <c r="B146"/>
      <c r="H146" s="1"/>
      <c r="I146"/>
      <c r="N146" s="1"/>
      <c r="O146"/>
      <c r="Q146" s="1"/>
      <c r="R146"/>
      <c r="S146" s="1"/>
      <c r="T146"/>
    </row>
    <row r="147" spans="1:22" x14ac:dyDescent="0.2">
      <c r="A147" s="11"/>
      <c r="B147"/>
      <c r="H147" s="1"/>
      <c r="I147"/>
      <c r="N147" s="1"/>
      <c r="O147"/>
      <c r="Q147" s="1"/>
      <c r="R147"/>
      <c r="S147" s="1"/>
      <c r="T147"/>
    </row>
    <row r="148" spans="1:22" x14ac:dyDescent="0.2">
      <c r="A148" s="11"/>
      <c r="B148"/>
      <c r="H148" s="1"/>
      <c r="I148"/>
      <c r="N148" s="1"/>
      <c r="O148"/>
      <c r="Q148" s="1"/>
      <c r="R148"/>
      <c r="S148" s="1"/>
      <c r="T148"/>
      <c r="V148" s="70" t="s">
        <v>47</v>
      </c>
    </row>
    <row r="149" spans="1:22" x14ac:dyDescent="0.2">
      <c r="A149" s="11"/>
      <c r="B149"/>
      <c r="H149" s="1"/>
      <c r="I149"/>
      <c r="N149" s="1"/>
      <c r="O149"/>
      <c r="Q149" s="1"/>
      <c r="R149"/>
      <c r="S149" s="1"/>
      <c r="T149"/>
      <c r="V149" s="70"/>
    </row>
    <row r="150" spans="1:22" x14ac:dyDescent="0.2">
      <c r="A150" s="11"/>
      <c r="B150"/>
      <c r="H150" s="1"/>
      <c r="I150"/>
      <c r="N150" s="1"/>
      <c r="O150"/>
      <c r="Q150" s="1"/>
      <c r="R150"/>
      <c r="S150" s="1"/>
      <c r="T150"/>
      <c r="V150" t="e">
        <f>SUM(V9:V147)</f>
        <v>#VALUE!</v>
      </c>
    </row>
    <row r="151" spans="1:22" x14ac:dyDescent="0.2">
      <c r="A151" s="11"/>
    </row>
    <row r="152" spans="1:22" x14ac:dyDescent="0.2">
      <c r="A152" s="11"/>
    </row>
    <row r="153" spans="1:22" x14ac:dyDescent="0.2">
      <c r="A153" s="11"/>
    </row>
    <row r="154" spans="1:22" x14ac:dyDescent="0.2">
      <c r="A154" s="11"/>
    </row>
    <row r="155" spans="1:22" x14ac:dyDescent="0.2">
      <c r="A155" s="11"/>
    </row>
    <row r="156" spans="1:22" x14ac:dyDescent="0.2">
      <c r="A156" s="11"/>
    </row>
    <row r="157" spans="1:22" x14ac:dyDescent="0.2">
      <c r="A157" s="11"/>
    </row>
    <row r="158" spans="1:22" x14ac:dyDescent="0.2">
      <c r="A158" s="11"/>
    </row>
    <row r="159" spans="1:22" x14ac:dyDescent="0.2">
      <c r="A159" s="11"/>
    </row>
    <row r="160" spans="1:22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</sheetData>
  <mergeCells count="18">
    <mergeCell ref="E3:F3"/>
    <mergeCell ref="O138:Q138"/>
    <mergeCell ref="R138:S138"/>
    <mergeCell ref="T138:T139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8:V149"/>
    <mergeCell ref="T7:T8"/>
    <mergeCell ref="V7:V8"/>
    <mergeCell ref="B138:H138"/>
    <mergeCell ref="I138:N138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V143"/>
  <sheetViews>
    <sheetView zoomScale="80" zoomScaleNormal="80" workbookViewId="0">
      <pane ySplit="8" topLeftCell="A84" activePane="bottomLeft" state="frozen"/>
      <selection pane="bottomLeft" activeCell="B106" sqref="B106:U108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167</v>
      </c>
      <c r="B1" s="68"/>
      <c r="C1" s="68"/>
      <c r="E1" s="24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171</v>
      </c>
      <c r="B3" s="73"/>
      <c r="C3" s="73"/>
      <c r="E3" s="65" t="s">
        <v>172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173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2">
        <v>39949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2" x14ac:dyDescent="0.2">
      <c r="A10" s="2">
        <v>39950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2">
        <v>39951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2">
        <v>39952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2">
        <v>39953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0.2</v>
      </c>
      <c r="M13" s="4">
        <v>0</v>
      </c>
      <c r="N13" s="1">
        <v>0</v>
      </c>
      <c r="O13" s="4">
        <v>1.6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1.8</v>
      </c>
      <c r="U13">
        <v>0</v>
      </c>
      <c r="V13">
        <f t="shared" si="1"/>
        <v>1.8</v>
      </c>
    </row>
    <row r="14" spans="1:22" x14ac:dyDescent="0.2">
      <c r="A14" s="2">
        <v>39954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0.2</v>
      </c>
      <c r="M14" s="4">
        <v>0</v>
      </c>
      <c r="N14" s="1">
        <v>0</v>
      </c>
      <c r="O14" s="4">
        <v>1.6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1.8</v>
      </c>
      <c r="U14">
        <v>0</v>
      </c>
      <c r="V14">
        <f t="shared" si="1"/>
        <v>1.8</v>
      </c>
    </row>
    <row r="15" spans="1:22" x14ac:dyDescent="0.2">
      <c r="A15" s="2">
        <v>39955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0.2</v>
      </c>
      <c r="M15" s="4">
        <v>0</v>
      </c>
      <c r="N15" s="1">
        <v>0</v>
      </c>
      <c r="O15" s="4">
        <v>1.6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1.8</v>
      </c>
      <c r="U15">
        <v>0</v>
      </c>
      <c r="V15">
        <f t="shared" si="1"/>
        <v>1.8</v>
      </c>
    </row>
    <row r="16" spans="1:22" x14ac:dyDescent="0.2">
      <c r="A16" s="2">
        <v>39956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0.2</v>
      </c>
      <c r="M16" s="4">
        <v>0</v>
      </c>
      <c r="N16" s="1">
        <v>0</v>
      </c>
      <c r="O16" s="4">
        <v>1.6</v>
      </c>
      <c r="P16" s="4">
        <v>0</v>
      </c>
      <c r="Q16" s="1">
        <v>0</v>
      </c>
      <c r="R16" s="4">
        <v>0</v>
      </c>
      <c r="S16" s="1">
        <v>0</v>
      </c>
      <c r="T16">
        <f>SUM(B16:S16)</f>
        <v>1.8</v>
      </c>
      <c r="U16">
        <v>0</v>
      </c>
      <c r="V16">
        <f>T16+U16</f>
        <v>1.8</v>
      </c>
    </row>
    <row r="17" spans="1:22" x14ac:dyDescent="0.2">
      <c r="A17" s="2">
        <v>39957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0.2</v>
      </c>
      <c r="M17" s="4">
        <v>0</v>
      </c>
      <c r="N17" s="1">
        <v>0</v>
      </c>
      <c r="O17" s="4">
        <v>1.6</v>
      </c>
      <c r="P17" s="4">
        <v>0</v>
      </c>
      <c r="Q17" s="1">
        <v>0</v>
      </c>
      <c r="R17" s="4">
        <v>0</v>
      </c>
      <c r="S17" s="1">
        <v>0</v>
      </c>
      <c r="T17">
        <f>SUM(B17:S17)</f>
        <v>1.8</v>
      </c>
      <c r="U17">
        <v>0</v>
      </c>
      <c r="V17">
        <f>T17+U17</f>
        <v>1.8</v>
      </c>
    </row>
    <row r="18" spans="1:22" x14ac:dyDescent="0.2">
      <c r="A18" s="2">
        <v>39958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1">
        <v>0</v>
      </c>
      <c r="O18" s="4">
        <v>0</v>
      </c>
      <c r="P18" s="4">
        <v>0</v>
      </c>
      <c r="Q18" s="1">
        <v>0</v>
      </c>
      <c r="R18" s="4">
        <v>0</v>
      </c>
      <c r="S18" s="1">
        <v>0</v>
      </c>
      <c r="T18">
        <f>SUM(B18:S18)</f>
        <v>1</v>
      </c>
      <c r="U18">
        <v>0</v>
      </c>
      <c r="V18">
        <f>T18+U18</f>
        <v>1</v>
      </c>
    </row>
    <row r="19" spans="1:22" x14ac:dyDescent="0.2">
      <c r="A19" s="2">
        <v>39959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1">
        <v>0</v>
      </c>
      <c r="O19" s="4">
        <v>0</v>
      </c>
      <c r="P19" s="4">
        <v>0</v>
      </c>
      <c r="Q19" s="1">
        <v>0</v>
      </c>
      <c r="R19" s="4">
        <v>0</v>
      </c>
      <c r="S19" s="1">
        <v>0</v>
      </c>
      <c r="T19">
        <f>SUM(B19:S19)</f>
        <v>1</v>
      </c>
      <c r="U19">
        <v>0</v>
      </c>
      <c r="V19">
        <f>T19+U19</f>
        <v>1</v>
      </c>
    </row>
    <row r="20" spans="1:22" x14ac:dyDescent="0.2">
      <c r="A20" s="2">
        <v>39960</v>
      </c>
      <c r="B20">
        <v>1.5</v>
      </c>
      <c r="C20">
        <v>0</v>
      </c>
      <c r="D20">
        <v>0</v>
      </c>
      <c r="E20">
        <v>0</v>
      </c>
      <c r="F20">
        <v>0</v>
      </c>
      <c r="G20">
        <v>0</v>
      </c>
      <c r="H20" s="1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1">
        <v>0</v>
      </c>
      <c r="O20" s="4">
        <v>0.5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2</v>
      </c>
      <c r="U20">
        <v>0.5</v>
      </c>
      <c r="V20">
        <f t="shared" si="1"/>
        <v>2.5</v>
      </c>
    </row>
    <row r="21" spans="1:22" x14ac:dyDescent="0.2">
      <c r="A21" s="2">
        <v>39961</v>
      </c>
      <c r="B21">
        <v>1.5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1">
        <v>0</v>
      </c>
      <c r="O21" s="4">
        <v>0.5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2</v>
      </c>
      <c r="U21">
        <v>0.5</v>
      </c>
      <c r="V21">
        <f t="shared" si="1"/>
        <v>2.5</v>
      </c>
    </row>
    <row r="22" spans="1:22" x14ac:dyDescent="0.2">
      <c r="A22" s="2">
        <v>39962</v>
      </c>
      <c r="B22">
        <v>1.5</v>
      </c>
      <c r="C22">
        <v>0</v>
      </c>
      <c r="D22">
        <v>0</v>
      </c>
      <c r="E22">
        <v>0</v>
      </c>
      <c r="F22">
        <v>1</v>
      </c>
      <c r="G22">
        <v>0</v>
      </c>
      <c r="H22" s="12">
        <v>0</v>
      </c>
      <c r="I22" s="4">
        <v>0</v>
      </c>
      <c r="J22" s="4">
        <v>0</v>
      </c>
      <c r="K22" s="4">
        <v>0</v>
      </c>
      <c r="L22" s="4">
        <v>1</v>
      </c>
      <c r="M22" s="4">
        <v>0</v>
      </c>
      <c r="N22" s="12">
        <v>0</v>
      </c>
      <c r="O22" s="4">
        <v>1</v>
      </c>
      <c r="P22" s="4">
        <v>0</v>
      </c>
      <c r="Q22" s="12">
        <v>0</v>
      </c>
      <c r="R22" s="4">
        <v>0</v>
      </c>
      <c r="S22" s="12">
        <v>0</v>
      </c>
      <c r="T22">
        <f t="shared" si="0"/>
        <v>4.5</v>
      </c>
      <c r="U22">
        <v>1.75</v>
      </c>
      <c r="V22">
        <f t="shared" si="1"/>
        <v>6.25</v>
      </c>
    </row>
    <row r="23" spans="1:22" x14ac:dyDescent="0.2">
      <c r="A23" s="2">
        <v>39963</v>
      </c>
      <c r="B23">
        <v>1.5</v>
      </c>
      <c r="C23">
        <v>0</v>
      </c>
      <c r="D23">
        <v>0</v>
      </c>
      <c r="E23">
        <v>0</v>
      </c>
      <c r="F23">
        <v>1</v>
      </c>
      <c r="G23">
        <v>0</v>
      </c>
      <c r="H23" s="12">
        <v>0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12">
        <v>0</v>
      </c>
      <c r="O23" s="4">
        <v>1</v>
      </c>
      <c r="P23" s="4">
        <v>0</v>
      </c>
      <c r="Q23" s="12">
        <v>0</v>
      </c>
      <c r="R23" s="4">
        <v>0</v>
      </c>
      <c r="S23" s="12">
        <v>0</v>
      </c>
      <c r="T23">
        <f t="shared" si="0"/>
        <v>4.5</v>
      </c>
      <c r="U23">
        <v>1.75</v>
      </c>
      <c r="V23">
        <f t="shared" si="1"/>
        <v>6.25</v>
      </c>
    </row>
    <row r="24" spans="1:22" x14ac:dyDescent="0.2">
      <c r="A24" s="2">
        <v>39964</v>
      </c>
      <c r="B24">
        <v>1.5</v>
      </c>
      <c r="C24">
        <v>0</v>
      </c>
      <c r="D24">
        <v>0</v>
      </c>
      <c r="E24">
        <v>0</v>
      </c>
      <c r="F24">
        <v>1</v>
      </c>
      <c r="G24">
        <v>0</v>
      </c>
      <c r="H24" s="12">
        <v>0</v>
      </c>
      <c r="I24" s="4">
        <v>0</v>
      </c>
      <c r="J24" s="4">
        <v>0</v>
      </c>
      <c r="K24" s="4">
        <v>0</v>
      </c>
      <c r="L24" s="4">
        <v>1</v>
      </c>
      <c r="M24" s="4">
        <v>0</v>
      </c>
      <c r="N24" s="12">
        <v>0</v>
      </c>
      <c r="O24" s="4">
        <v>1</v>
      </c>
      <c r="P24" s="4">
        <v>0</v>
      </c>
      <c r="Q24" s="12">
        <v>0</v>
      </c>
      <c r="R24" s="4">
        <v>0</v>
      </c>
      <c r="S24" s="12">
        <v>0</v>
      </c>
      <c r="T24">
        <f>SUM(B24:S24)</f>
        <v>4.5</v>
      </c>
      <c r="U24">
        <v>1.75</v>
      </c>
      <c r="V24">
        <f>T24+U24</f>
        <v>6.25</v>
      </c>
    </row>
    <row r="25" spans="1:22" x14ac:dyDescent="0.2">
      <c r="A25" s="2">
        <v>39965</v>
      </c>
      <c r="B25">
        <v>1.5</v>
      </c>
      <c r="C25">
        <v>0</v>
      </c>
      <c r="D25">
        <v>0</v>
      </c>
      <c r="E25">
        <v>0</v>
      </c>
      <c r="F25">
        <v>1</v>
      </c>
      <c r="G25">
        <v>0</v>
      </c>
      <c r="H25" s="12">
        <v>0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12">
        <v>0</v>
      </c>
      <c r="O25" s="4">
        <v>1</v>
      </c>
      <c r="P25" s="4">
        <v>0</v>
      </c>
      <c r="Q25" s="12">
        <v>0</v>
      </c>
      <c r="R25" s="4">
        <v>0</v>
      </c>
      <c r="S25" s="12">
        <v>0</v>
      </c>
      <c r="T25">
        <f>SUM(B25:S25)</f>
        <v>4.5</v>
      </c>
      <c r="U25">
        <v>1.75</v>
      </c>
      <c r="V25">
        <f>T25+U25</f>
        <v>6.25</v>
      </c>
    </row>
    <row r="26" spans="1:22" x14ac:dyDescent="0.2">
      <c r="A26" s="2">
        <v>39966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0.5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1.5</v>
      </c>
      <c r="U26">
        <v>1.5</v>
      </c>
      <c r="V26">
        <f t="shared" si="1"/>
        <v>3</v>
      </c>
    </row>
    <row r="27" spans="1:22" x14ac:dyDescent="0.2">
      <c r="A27" s="2">
        <v>39967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0.5</v>
      </c>
      <c r="P27" s="4">
        <v>0</v>
      </c>
      <c r="Q27" s="1">
        <v>0</v>
      </c>
      <c r="R27" s="4">
        <v>0</v>
      </c>
      <c r="S27" s="1">
        <v>0</v>
      </c>
      <c r="T27">
        <f>SUM(B27:S27)</f>
        <v>1.5</v>
      </c>
      <c r="U27">
        <v>1.5</v>
      </c>
      <c r="V27">
        <f>T27+U27</f>
        <v>3</v>
      </c>
    </row>
    <row r="28" spans="1:22" x14ac:dyDescent="0.2">
      <c r="A28" s="2">
        <v>39968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1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4</v>
      </c>
      <c r="U28">
        <v>1</v>
      </c>
      <c r="V28">
        <f t="shared" si="1"/>
        <v>5</v>
      </c>
    </row>
    <row r="29" spans="1:22" x14ac:dyDescent="0.2">
      <c r="A29" s="2">
        <v>39969</v>
      </c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f>SUM(B29:S29)</f>
        <v>5</v>
      </c>
      <c r="U29">
        <v>3</v>
      </c>
      <c r="V29">
        <f>T29+U29</f>
        <v>8</v>
      </c>
    </row>
    <row r="30" spans="1:22" x14ac:dyDescent="0.2">
      <c r="A30" s="2">
        <v>39970</v>
      </c>
      <c r="B30">
        <v>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f t="shared" si="0"/>
        <v>5</v>
      </c>
      <c r="U30">
        <v>3</v>
      </c>
      <c r="V30">
        <f t="shared" si="1"/>
        <v>8</v>
      </c>
    </row>
    <row r="31" spans="1:22" x14ac:dyDescent="0.2">
      <c r="A31" s="2">
        <v>39971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f>SUM(B31:S31)</f>
        <v>5</v>
      </c>
      <c r="U31">
        <v>3</v>
      </c>
      <c r="V31">
        <f>T31+U31</f>
        <v>8</v>
      </c>
    </row>
    <row r="32" spans="1:22" x14ac:dyDescent="0.2">
      <c r="A32" s="2">
        <v>39972</v>
      </c>
      <c r="B32">
        <v>7.5</v>
      </c>
      <c r="C32">
        <v>0</v>
      </c>
      <c r="D32">
        <v>0</v>
      </c>
      <c r="E32">
        <v>0</v>
      </c>
      <c r="F32">
        <v>0.5</v>
      </c>
      <c r="G32">
        <v>0</v>
      </c>
      <c r="H32">
        <v>0</v>
      </c>
      <c r="I32">
        <v>0</v>
      </c>
      <c r="J32">
        <v>0</v>
      </c>
      <c r="K32">
        <v>0</v>
      </c>
      <c r="L32">
        <v>0.5</v>
      </c>
      <c r="M32">
        <v>0</v>
      </c>
      <c r="N32">
        <v>0</v>
      </c>
      <c r="O32">
        <v>4.5</v>
      </c>
      <c r="P32">
        <v>0</v>
      </c>
      <c r="Q32">
        <v>0</v>
      </c>
      <c r="R32">
        <v>0</v>
      </c>
      <c r="S32">
        <v>0</v>
      </c>
      <c r="T32">
        <f>SUM(B32:S32)</f>
        <v>13</v>
      </c>
      <c r="U32">
        <v>20.5</v>
      </c>
      <c r="V32">
        <f>T32+U32</f>
        <v>33.5</v>
      </c>
    </row>
    <row r="33" spans="1:22" x14ac:dyDescent="0.2">
      <c r="A33" s="2">
        <v>39973</v>
      </c>
      <c r="B33">
        <v>7.5</v>
      </c>
      <c r="C33">
        <v>0</v>
      </c>
      <c r="D33">
        <v>0</v>
      </c>
      <c r="E33">
        <v>0</v>
      </c>
      <c r="F33">
        <v>0.5</v>
      </c>
      <c r="G33">
        <v>0</v>
      </c>
      <c r="H33">
        <v>0</v>
      </c>
      <c r="I33">
        <v>0</v>
      </c>
      <c r="J33">
        <v>0</v>
      </c>
      <c r="K33">
        <v>0</v>
      </c>
      <c r="L33">
        <v>0.5</v>
      </c>
      <c r="M33">
        <v>0</v>
      </c>
      <c r="N33">
        <v>0</v>
      </c>
      <c r="O33">
        <v>4.5</v>
      </c>
      <c r="P33">
        <v>0</v>
      </c>
      <c r="Q33">
        <v>0</v>
      </c>
      <c r="R33">
        <v>0</v>
      </c>
      <c r="S33">
        <v>0</v>
      </c>
      <c r="T33">
        <f>SUM(B33:S33)</f>
        <v>13</v>
      </c>
      <c r="U33">
        <v>20.5</v>
      </c>
      <c r="V33">
        <f>T33+U33</f>
        <v>33.5</v>
      </c>
    </row>
    <row r="34" spans="1:22" x14ac:dyDescent="0.2">
      <c r="A34" s="2">
        <v>39974</v>
      </c>
      <c r="B34">
        <v>2.5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>
        <f>SUM(B34:S34)</f>
        <v>5.5</v>
      </c>
      <c r="U34">
        <v>4</v>
      </c>
      <c r="V34">
        <f>T34+U34</f>
        <v>9.5</v>
      </c>
    </row>
    <row r="35" spans="1:22" x14ac:dyDescent="0.2">
      <c r="A35" s="2">
        <v>39975</v>
      </c>
      <c r="B35">
        <v>2.5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>
        <v>0</v>
      </c>
      <c r="T35">
        <f t="shared" si="0"/>
        <v>5.5</v>
      </c>
      <c r="U35">
        <v>4</v>
      </c>
      <c r="V35">
        <f t="shared" si="1"/>
        <v>9.5</v>
      </c>
    </row>
    <row r="36" spans="1:22" x14ac:dyDescent="0.2">
      <c r="A36" s="2">
        <v>39976</v>
      </c>
      <c r="B36">
        <v>12.3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4.3</v>
      </c>
      <c r="P36">
        <v>0</v>
      </c>
      <c r="Q36">
        <v>0</v>
      </c>
      <c r="R36">
        <v>0</v>
      </c>
      <c r="S36">
        <v>0</v>
      </c>
      <c r="T36">
        <f>SUM(B36:S36)</f>
        <v>17.600000000000001</v>
      </c>
      <c r="U36">
        <v>2.6</v>
      </c>
      <c r="V36">
        <f>T36+U36</f>
        <v>20.200000000000003</v>
      </c>
    </row>
    <row r="37" spans="1:22" x14ac:dyDescent="0.2">
      <c r="A37" s="2">
        <v>39977</v>
      </c>
      <c r="B37">
        <v>12.3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4.3</v>
      </c>
      <c r="P37">
        <v>0</v>
      </c>
      <c r="Q37">
        <v>0</v>
      </c>
      <c r="R37">
        <v>0</v>
      </c>
      <c r="S37">
        <v>0</v>
      </c>
      <c r="T37">
        <f t="shared" si="0"/>
        <v>17.600000000000001</v>
      </c>
      <c r="U37">
        <v>2.6</v>
      </c>
      <c r="V37">
        <f t="shared" si="1"/>
        <v>20.200000000000003</v>
      </c>
    </row>
    <row r="38" spans="1:22" x14ac:dyDescent="0.2">
      <c r="A38" s="2">
        <v>39978</v>
      </c>
      <c r="B38">
        <v>12.3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4.3</v>
      </c>
      <c r="P38">
        <v>0</v>
      </c>
      <c r="Q38">
        <v>0</v>
      </c>
      <c r="R38">
        <v>0</v>
      </c>
      <c r="S38">
        <v>0</v>
      </c>
      <c r="T38">
        <f t="shared" si="0"/>
        <v>17.600000000000001</v>
      </c>
      <c r="U38">
        <v>2.6</v>
      </c>
      <c r="V38">
        <f t="shared" si="1"/>
        <v>20.200000000000003</v>
      </c>
    </row>
    <row r="39" spans="1:22" x14ac:dyDescent="0.2">
      <c r="A39" s="2">
        <v>39979</v>
      </c>
      <c r="B39">
        <v>70</v>
      </c>
      <c r="C39">
        <v>0</v>
      </c>
      <c r="D39">
        <v>0</v>
      </c>
      <c r="E39">
        <v>0</v>
      </c>
      <c r="F39">
        <v>1</v>
      </c>
      <c r="G39">
        <v>0.5</v>
      </c>
      <c r="H39">
        <v>0</v>
      </c>
      <c r="I39">
        <v>0</v>
      </c>
      <c r="J39">
        <v>0</v>
      </c>
      <c r="K39">
        <v>0</v>
      </c>
      <c r="L39">
        <v>0.5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f t="shared" si="0"/>
        <v>73</v>
      </c>
      <c r="U39">
        <v>18</v>
      </c>
      <c r="V39">
        <f t="shared" si="1"/>
        <v>91</v>
      </c>
    </row>
    <row r="40" spans="1:22" x14ac:dyDescent="0.2">
      <c r="A40" s="2">
        <v>39980</v>
      </c>
      <c r="B40">
        <v>70</v>
      </c>
      <c r="C40">
        <v>0</v>
      </c>
      <c r="D40">
        <v>0</v>
      </c>
      <c r="E40">
        <v>0</v>
      </c>
      <c r="F40">
        <v>1</v>
      </c>
      <c r="G40">
        <v>0.5</v>
      </c>
      <c r="H40">
        <v>0</v>
      </c>
      <c r="I40">
        <v>0</v>
      </c>
      <c r="J40">
        <v>0</v>
      </c>
      <c r="K40">
        <v>0</v>
      </c>
      <c r="L40">
        <v>0.5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f t="shared" si="0"/>
        <v>73</v>
      </c>
      <c r="U40">
        <v>18</v>
      </c>
      <c r="V40">
        <f t="shared" si="1"/>
        <v>91</v>
      </c>
    </row>
    <row r="41" spans="1:22" x14ac:dyDescent="0.2">
      <c r="A41" s="2">
        <v>39981</v>
      </c>
      <c r="B41">
        <v>114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1.5</v>
      </c>
      <c r="M41">
        <v>0</v>
      </c>
      <c r="N41">
        <v>0</v>
      </c>
      <c r="O41">
        <v>27</v>
      </c>
      <c r="P41">
        <v>0</v>
      </c>
      <c r="Q41">
        <v>0</v>
      </c>
      <c r="R41">
        <v>0</v>
      </c>
      <c r="S41">
        <v>0</v>
      </c>
      <c r="T41">
        <f>SUM(B41:S41)</f>
        <v>143.5</v>
      </c>
      <c r="U41">
        <v>10.5</v>
      </c>
      <c r="V41">
        <f>T41+U41</f>
        <v>154</v>
      </c>
    </row>
    <row r="42" spans="1:22" x14ac:dyDescent="0.2">
      <c r="A42" s="2">
        <v>39982</v>
      </c>
      <c r="B42">
        <v>114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1.5</v>
      </c>
      <c r="M42">
        <v>0</v>
      </c>
      <c r="N42">
        <v>0</v>
      </c>
      <c r="O42">
        <v>27</v>
      </c>
      <c r="P42">
        <v>0</v>
      </c>
      <c r="Q42">
        <v>0</v>
      </c>
      <c r="R42">
        <v>0</v>
      </c>
      <c r="S42">
        <v>0</v>
      </c>
      <c r="T42">
        <f t="shared" si="0"/>
        <v>143.5</v>
      </c>
      <c r="U42">
        <v>10.5</v>
      </c>
      <c r="V42">
        <f t="shared" si="1"/>
        <v>154</v>
      </c>
    </row>
    <row r="43" spans="1:22" x14ac:dyDescent="0.2">
      <c r="A43" s="2">
        <v>39983</v>
      </c>
      <c r="B43">
        <v>102.33</v>
      </c>
      <c r="C43">
        <v>0.66</v>
      </c>
      <c r="D43">
        <v>0</v>
      </c>
      <c r="E43">
        <v>0.33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0.66</v>
      </c>
      <c r="P43">
        <v>0</v>
      </c>
      <c r="Q43">
        <v>0</v>
      </c>
      <c r="R43">
        <v>0</v>
      </c>
      <c r="S43">
        <v>0</v>
      </c>
      <c r="T43">
        <f>SUM(B43:S43)</f>
        <v>103.97999999999999</v>
      </c>
      <c r="U43">
        <v>7</v>
      </c>
      <c r="V43">
        <f>T43+U43</f>
        <v>110.97999999999999</v>
      </c>
    </row>
    <row r="44" spans="1:22" x14ac:dyDescent="0.2">
      <c r="A44" s="2">
        <v>39984</v>
      </c>
      <c r="B44">
        <v>102.33</v>
      </c>
      <c r="C44">
        <v>0.66</v>
      </c>
      <c r="D44">
        <v>0</v>
      </c>
      <c r="E44">
        <v>0.33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0.66</v>
      </c>
      <c r="P44">
        <v>0</v>
      </c>
      <c r="Q44">
        <v>0</v>
      </c>
      <c r="R44">
        <v>0</v>
      </c>
      <c r="S44">
        <v>0</v>
      </c>
      <c r="T44">
        <f t="shared" si="0"/>
        <v>103.97999999999999</v>
      </c>
      <c r="U44">
        <v>7</v>
      </c>
      <c r="V44">
        <f t="shared" si="1"/>
        <v>110.97999999999999</v>
      </c>
    </row>
    <row r="45" spans="1:22" x14ac:dyDescent="0.2">
      <c r="A45" s="2">
        <v>39985</v>
      </c>
      <c r="B45">
        <v>102.33</v>
      </c>
      <c r="C45">
        <v>0.66</v>
      </c>
      <c r="D45">
        <v>0</v>
      </c>
      <c r="E45">
        <v>0.33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0.66</v>
      </c>
      <c r="P45">
        <v>0</v>
      </c>
      <c r="Q45">
        <v>0</v>
      </c>
      <c r="R45">
        <v>0</v>
      </c>
      <c r="S45">
        <v>0</v>
      </c>
      <c r="T45">
        <f t="shared" si="0"/>
        <v>103.97999999999999</v>
      </c>
      <c r="U45">
        <v>7</v>
      </c>
      <c r="V45">
        <f t="shared" si="1"/>
        <v>110.97999999999999</v>
      </c>
    </row>
    <row r="46" spans="1:22" x14ac:dyDescent="0.2">
      <c r="A46" s="2">
        <v>39986</v>
      </c>
      <c r="B46">
        <v>54.5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0.5</v>
      </c>
      <c r="K46">
        <v>0</v>
      </c>
      <c r="L46">
        <v>0.5</v>
      </c>
      <c r="M46">
        <v>0</v>
      </c>
      <c r="N46">
        <v>0</v>
      </c>
      <c r="O46">
        <v>1.5</v>
      </c>
      <c r="P46">
        <v>0</v>
      </c>
      <c r="Q46">
        <v>0</v>
      </c>
      <c r="R46">
        <v>0</v>
      </c>
      <c r="S46">
        <v>0</v>
      </c>
      <c r="T46">
        <f t="shared" si="0"/>
        <v>57</v>
      </c>
      <c r="U46">
        <v>7</v>
      </c>
      <c r="V46">
        <f t="shared" si="1"/>
        <v>64</v>
      </c>
    </row>
    <row r="47" spans="1:22" x14ac:dyDescent="0.2">
      <c r="A47" s="2">
        <v>39987</v>
      </c>
      <c r="B47">
        <v>54.5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0.5</v>
      </c>
      <c r="K47">
        <v>0</v>
      </c>
      <c r="L47">
        <v>0.5</v>
      </c>
      <c r="M47">
        <v>0</v>
      </c>
      <c r="N47">
        <v>0</v>
      </c>
      <c r="O47">
        <v>1.5</v>
      </c>
      <c r="P47">
        <v>0</v>
      </c>
      <c r="Q47">
        <v>0</v>
      </c>
      <c r="R47">
        <v>0</v>
      </c>
      <c r="S47">
        <v>0</v>
      </c>
      <c r="T47">
        <f t="shared" si="0"/>
        <v>57</v>
      </c>
      <c r="U47">
        <v>7</v>
      </c>
      <c r="V47">
        <f t="shared" si="1"/>
        <v>64</v>
      </c>
    </row>
    <row r="48" spans="1:22" x14ac:dyDescent="0.2">
      <c r="A48" s="2">
        <v>39988</v>
      </c>
      <c r="B48">
        <v>40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0.5</v>
      </c>
      <c r="K48">
        <v>0</v>
      </c>
      <c r="L48">
        <v>0</v>
      </c>
      <c r="M48">
        <v>0</v>
      </c>
      <c r="N48">
        <v>0</v>
      </c>
      <c r="O48">
        <v>1.5</v>
      </c>
      <c r="P48">
        <v>0</v>
      </c>
      <c r="Q48">
        <v>0</v>
      </c>
      <c r="R48">
        <v>0</v>
      </c>
      <c r="S48">
        <v>0</v>
      </c>
      <c r="T48">
        <f t="shared" si="0"/>
        <v>43</v>
      </c>
      <c r="U48">
        <v>8.5</v>
      </c>
      <c r="V48">
        <f t="shared" si="1"/>
        <v>51.5</v>
      </c>
    </row>
    <row r="49" spans="1:22" x14ac:dyDescent="0.2">
      <c r="A49" s="2">
        <v>39989</v>
      </c>
      <c r="B49">
        <v>40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0.5</v>
      </c>
      <c r="K49">
        <v>0</v>
      </c>
      <c r="L49">
        <v>0</v>
      </c>
      <c r="M49">
        <v>0</v>
      </c>
      <c r="N49">
        <v>0</v>
      </c>
      <c r="O49">
        <v>1.5</v>
      </c>
      <c r="P49">
        <v>0</v>
      </c>
      <c r="Q49">
        <v>0</v>
      </c>
      <c r="R49">
        <v>0</v>
      </c>
      <c r="S49">
        <v>0</v>
      </c>
      <c r="T49">
        <f t="shared" si="0"/>
        <v>43</v>
      </c>
      <c r="U49">
        <v>8.5</v>
      </c>
      <c r="V49">
        <f t="shared" si="1"/>
        <v>51.5</v>
      </c>
    </row>
    <row r="50" spans="1:22" x14ac:dyDescent="0.2">
      <c r="A50" s="2">
        <v>39990</v>
      </c>
      <c r="B50">
        <v>20</v>
      </c>
      <c r="C50">
        <v>0.33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0.33</v>
      </c>
      <c r="M50">
        <v>0</v>
      </c>
      <c r="N50">
        <v>0</v>
      </c>
      <c r="O50">
        <v>0.33</v>
      </c>
      <c r="P50">
        <v>0</v>
      </c>
      <c r="Q50">
        <v>0</v>
      </c>
      <c r="R50">
        <v>0.33</v>
      </c>
      <c r="S50">
        <v>0</v>
      </c>
      <c r="T50">
        <f t="shared" si="0"/>
        <v>21.319999999999993</v>
      </c>
      <c r="U50">
        <v>1.33</v>
      </c>
      <c r="V50">
        <f t="shared" si="1"/>
        <v>22.649999999999991</v>
      </c>
    </row>
    <row r="51" spans="1:22" x14ac:dyDescent="0.2">
      <c r="A51" s="2">
        <v>39991</v>
      </c>
      <c r="B51">
        <v>20</v>
      </c>
      <c r="C51">
        <v>0.33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0.33</v>
      </c>
      <c r="M51">
        <v>0</v>
      </c>
      <c r="N51">
        <v>0</v>
      </c>
      <c r="O51">
        <v>0.33</v>
      </c>
      <c r="P51">
        <v>0</v>
      </c>
      <c r="Q51">
        <v>0</v>
      </c>
      <c r="R51">
        <v>0.33</v>
      </c>
      <c r="S51">
        <v>0</v>
      </c>
      <c r="T51">
        <f t="shared" si="0"/>
        <v>21.319999999999993</v>
      </c>
      <c r="U51">
        <v>1.33</v>
      </c>
      <c r="V51">
        <f t="shared" si="1"/>
        <v>22.649999999999991</v>
      </c>
    </row>
    <row r="52" spans="1:22" x14ac:dyDescent="0.2">
      <c r="A52" s="2">
        <v>39992</v>
      </c>
      <c r="B52">
        <v>20</v>
      </c>
      <c r="C52">
        <v>0.33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0.33</v>
      </c>
      <c r="M52">
        <v>0</v>
      </c>
      <c r="N52">
        <v>0</v>
      </c>
      <c r="O52">
        <v>0.33</v>
      </c>
      <c r="P52">
        <v>0</v>
      </c>
      <c r="Q52">
        <v>0</v>
      </c>
      <c r="R52">
        <v>0.33</v>
      </c>
      <c r="S52">
        <v>0</v>
      </c>
      <c r="T52">
        <f>SUM(B52:S52)</f>
        <v>21.319999999999993</v>
      </c>
      <c r="U52">
        <v>1.33</v>
      </c>
      <c r="V52">
        <f>T52+U52</f>
        <v>22.649999999999991</v>
      </c>
    </row>
    <row r="53" spans="1:22" x14ac:dyDescent="0.2">
      <c r="A53" s="2">
        <v>39993</v>
      </c>
      <c r="B53">
        <v>16</v>
      </c>
      <c r="C53">
        <v>0.5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0</v>
      </c>
      <c r="Q53">
        <v>0</v>
      </c>
      <c r="R53">
        <v>0</v>
      </c>
      <c r="S53">
        <v>0</v>
      </c>
      <c r="T53">
        <f>SUM(B53:S53)</f>
        <v>19.5</v>
      </c>
      <c r="U53">
        <v>4</v>
      </c>
      <c r="V53">
        <f>T53+U53</f>
        <v>23.5</v>
      </c>
    </row>
    <row r="54" spans="1:22" x14ac:dyDescent="0.2">
      <c r="A54" s="2">
        <v>39994</v>
      </c>
      <c r="B54">
        <v>16</v>
      </c>
      <c r="C54">
        <v>0.5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</v>
      </c>
      <c r="P54">
        <v>0</v>
      </c>
      <c r="Q54">
        <v>0</v>
      </c>
      <c r="R54">
        <v>0</v>
      </c>
      <c r="S54">
        <v>0</v>
      </c>
      <c r="T54">
        <f t="shared" si="0"/>
        <v>19.5</v>
      </c>
      <c r="U54">
        <v>4</v>
      </c>
      <c r="V54">
        <f t="shared" si="1"/>
        <v>23.5</v>
      </c>
    </row>
    <row r="55" spans="1:22" x14ac:dyDescent="0.2">
      <c r="A55" s="2">
        <v>39995</v>
      </c>
      <c r="B55">
        <v>32</v>
      </c>
      <c r="C55">
        <v>2.5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>SUM(B55:S55)</f>
        <v>35</v>
      </c>
      <c r="U55">
        <v>17</v>
      </c>
      <c r="V55">
        <f>T55+U55</f>
        <v>52</v>
      </c>
    </row>
    <row r="56" spans="1:22" x14ac:dyDescent="0.2">
      <c r="A56" s="2">
        <v>39996</v>
      </c>
      <c r="B56">
        <v>32</v>
      </c>
      <c r="C56">
        <v>2.5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0"/>
        <v>35</v>
      </c>
      <c r="U56">
        <v>17</v>
      </c>
      <c r="V56">
        <f t="shared" si="1"/>
        <v>52</v>
      </c>
    </row>
    <row r="57" spans="1:22" x14ac:dyDescent="0.2">
      <c r="A57" s="2">
        <v>39997</v>
      </c>
      <c r="B57">
        <v>36</v>
      </c>
      <c r="C57">
        <v>0.5</v>
      </c>
      <c r="D57">
        <v>0</v>
      </c>
      <c r="E57">
        <v>0</v>
      </c>
      <c r="F57">
        <v>0.25</v>
      </c>
      <c r="G57">
        <v>0</v>
      </c>
      <c r="H57">
        <v>0</v>
      </c>
      <c r="I57">
        <v>1.5</v>
      </c>
      <c r="J57">
        <v>0</v>
      </c>
      <c r="K57">
        <v>0</v>
      </c>
      <c r="L57">
        <v>0</v>
      </c>
      <c r="M57">
        <v>0.5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f t="shared" si="0"/>
        <v>39.75</v>
      </c>
      <c r="U57">
        <v>13</v>
      </c>
      <c r="V57">
        <f t="shared" si="1"/>
        <v>52.75</v>
      </c>
    </row>
    <row r="58" spans="1:22" x14ac:dyDescent="0.2">
      <c r="A58" s="2">
        <v>39998</v>
      </c>
      <c r="B58">
        <v>36</v>
      </c>
      <c r="C58">
        <v>0.5</v>
      </c>
      <c r="D58">
        <v>0</v>
      </c>
      <c r="E58">
        <v>0</v>
      </c>
      <c r="F58">
        <v>0.25</v>
      </c>
      <c r="G58">
        <v>0</v>
      </c>
      <c r="H58">
        <v>0</v>
      </c>
      <c r="I58">
        <v>1.5</v>
      </c>
      <c r="J58">
        <v>0</v>
      </c>
      <c r="K58">
        <v>0</v>
      </c>
      <c r="L58">
        <v>0</v>
      </c>
      <c r="M58">
        <v>0.5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f t="shared" si="0"/>
        <v>39.75</v>
      </c>
      <c r="U58">
        <v>13</v>
      </c>
      <c r="V58">
        <f t="shared" si="1"/>
        <v>52.75</v>
      </c>
    </row>
    <row r="59" spans="1:22" x14ac:dyDescent="0.2">
      <c r="A59" s="2">
        <v>39999</v>
      </c>
      <c r="B59">
        <v>36</v>
      </c>
      <c r="C59">
        <v>0.5</v>
      </c>
      <c r="D59">
        <v>0</v>
      </c>
      <c r="E59">
        <v>0</v>
      </c>
      <c r="F59">
        <v>0.25</v>
      </c>
      <c r="G59">
        <v>0</v>
      </c>
      <c r="H59">
        <v>0</v>
      </c>
      <c r="I59">
        <v>1.5</v>
      </c>
      <c r="J59">
        <v>0</v>
      </c>
      <c r="K59">
        <v>0</v>
      </c>
      <c r="L59">
        <v>0</v>
      </c>
      <c r="M59">
        <v>0.5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f t="shared" si="0"/>
        <v>39.75</v>
      </c>
      <c r="U59">
        <v>13</v>
      </c>
      <c r="V59">
        <f t="shared" si="1"/>
        <v>52.75</v>
      </c>
    </row>
    <row r="60" spans="1:22" x14ac:dyDescent="0.2">
      <c r="A60" s="2">
        <v>40000</v>
      </c>
      <c r="B60">
        <v>36</v>
      </c>
      <c r="C60">
        <v>0.5</v>
      </c>
      <c r="D60">
        <v>0</v>
      </c>
      <c r="E60">
        <v>0</v>
      </c>
      <c r="F60">
        <v>0.25</v>
      </c>
      <c r="G60">
        <v>0</v>
      </c>
      <c r="H60">
        <v>0</v>
      </c>
      <c r="I60">
        <v>1.5</v>
      </c>
      <c r="J60">
        <v>0</v>
      </c>
      <c r="K60">
        <v>0</v>
      </c>
      <c r="L60">
        <v>0</v>
      </c>
      <c r="M60">
        <v>0.5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f t="shared" si="0"/>
        <v>39.75</v>
      </c>
      <c r="U60">
        <v>13</v>
      </c>
      <c r="V60">
        <f t="shared" si="1"/>
        <v>52.75</v>
      </c>
    </row>
    <row r="61" spans="1:22" x14ac:dyDescent="0.2">
      <c r="A61" s="2">
        <v>40001</v>
      </c>
      <c r="B61">
        <v>59</v>
      </c>
      <c r="C61">
        <v>1</v>
      </c>
      <c r="D61">
        <v>0</v>
      </c>
      <c r="E61">
        <v>0</v>
      </c>
      <c r="F61">
        <v>0</v>
      </c>
      <c r="G61">
        <v>1</v>
      </c>
      <c r="H61">
        <v>0</v>
      </c>
      <c r="I61">
        <v>10</v>
      </c>
      <c r="J61">
        <v>0</v>
      </c>
      <c r="K61">
        <v>0</v>
      </c>
      <c r="L61">
        <v>0</v>
      </c>
      <c r="M61">
        <v>1</v>
      </c>
      <c r="N61">
        <v>0</v>
      </c>
      <c r="O61">
        <v>8</v>
      </c>
      <c r="P61">
        <v>0</v>
      </c>
      <c r="Q61">
        <v>0</v>
      </c>
      <c r="R61">
        <v>14</v>
      </c>
      <c r="S61">
        <v>0</v>
      </c>
      <c r="T61">
        <f t="shared" si="0"/>
        <v>94</v>
      </c>
      <c r="U61">
        <v>11</v>
      </c>
      <c r="V61">
        <f t="shared" si="1"/>
        <v>105</v>
      </c>
    </row>
    <row r="62" spans="1:22" x14ac:dyDescent="0.2">
      <c r="A62" s="2">
        <v>40002</v>
      </c>
      <c r="B62">
        <v>28.5</v>
      </c>
      <c r="C62">
        <v>0</v>
      </c>
      <c r="D62">
        <v>0</v>
      </c>
      <c r="E62">
        <v>0</v>
      </c>
      <c r="F62">
        <v>0</v>
      </c>
      <c r="G62">
        <v>0.5</v>
      </c>
      <c r="H62">
        <v>0</v>
      </c>
      <c r="I62">
        <v>2</v>
      </c>
      <c r="J62">
        <v>0</v>
      </c>
      <c r="K62">
        <v>0</v>
      </c>
      <c r="L62">
        <v>0</v>
      </c>
      <c r="M62">
        <v>0.5</v>
      </c>
      <c r="N62">
        <v>0</v>
      </c>
      <c r="O62">
        <v>1.5</v>
      </c>
      <c r="P62">
        <v>0</v>
      </c>
      <c r="Q62">
        <v>0</v>
      </c>
      <c r="R62">
        <v>1.5</v>
      </c>
      <c r="S62">
        <v>0</v>
      </c>
      <c r="T62">
        <f t="shared" si="0"/>
        <v>34.5</v>
      </c>
      <c r="U62">
        <v>10</v>
      </c>
      <c r="V62">
        <f t="shared" si="1"/>
        <v>44.5</v>
      </c>
    </row>
    <row r="63" spans="1:22" x14ac:dyDescent="0.2">
      <c r="A63" s="2">
        <v>40003</v>
      </c>
      <c r="B63">
        <v>28.5</v>
      </c>
      <c r="C63">
        <v>0</v>
      </c>
      <c r="D63">
        <v>0</v>
      </c>
      <c r="E63">
        <v>0</v>
      </c>
      <c r="F63">
        <v>0</v>
      </c>
      <c r="G63">
        <v>0.5</v>
      </c>
      <c r="H63">
        <v>0</v>
      </c>
      <c r="I63">
        <v>2</v>
      </c>
      <c r="J63">
        <v>0</v>
      </c>
      <c r="K63">
        <v>0</v>
      </c>
      <c r="L63">
        <v>0</v>
      </c>
      <c r="M63">
        <v>0.5</v>
      </c>
      <c r="N63">
        <v>0</v>
      </c>
      <c r="O63">
        <v>1.5</v>
      </c>
      <c r="P63">
        <v>0</v>
      </c>
      <c r="Q63">
        <v>0</v>
      </c>
      <c r="R63">
        <v>1.5</v>
      </c>
      <c r="S63">
        <v>0</v>
      </c>
      <c r="T63">
        <f t="shared" si="0"/>
        <v>34.5</v>
      </c>
      <c r="U63">
        <v>10</v>
      </c>
      <c r="V63">
        <f t="shared" si="1"/>
        <v>44.5</v>
      </c>
    </row>
    <row r="64" spans="1:22" x14ac:dyDescent="0.2">
      <c r="A64" s="2">
        <v>40004</v>
      </c>
      <c r="B64">
        <v>44.67</v>
      </c>
      <c r="C64">
        <v>0.67</v>
      </c>
      <c r="D64">
        <v>0</v>
      </c>
      <c r="E64">
        <v>0</v>
      </c>
      <c r="F64">
        <v>0</v>
      </c>
      <c r="G64">
        <v>0.33</v>
      </c>
      <c r="H64">
        <v>0</v>
      </c>
      <c r="I64">
        <v>2</v>
      </c>
      <c r="J64">
        <v>1</v>
      </c>
      <c r="K64">
        <v>0</v>
      </c>
      <c r="L64">
        <v>0.33</v>
      </c>
      <c r="M64">
        <v>2</v>
      </c>
      <c r="N64">
        <v>0</v>
      </c>
      <c r="O64">
        <v>1.33</v>
      </c>
      <c r="P64">
        <v>0</v>
      </c>
      <c r="Q64">
        <v>0</v>
      </c>
      <c r="R64">
        <v>8.33</v>
      </c>
      <c r="S64">
        <v>0</v>
      </c>
      <c r="T64">
        <f t="shared" si="0"/>
        <v>60.66</v>
      </c>
      <c r="U64">
        <v>22.67</v>
      </c>
      <c r="V64">
        <f t="shared" si="1"/>
        <v>83.33</v>
      </c>
    </row>
    <row r="65" spans="1:22" x14ac:dyDescent="0.2">
      <c r="A65" s="2">
        <v>40005</v>
      </c>
      <c r="B65">
        <v>44.67</v>
      </c>
      <c r="C65">
        <v>0.67</v>
      </c>
      <c r="D65">
        <v>0</v>
      </c>
      <c r="E65">
        <v>0</v>
      </c>
      <c r="F65">
        <v>0</v>
      </c>
      <c r="G65">
        <v>0.33</v>
      </c>
      <c r="H65">
        <v>0</v>
      </c>
      <c r="I65">
        <v>2</v>
      </c>
      <c r="J65">
        <v>1</v>
      </c>
      <c r="K65">
        <v>0</v>
      </c>
      <c r="L65">
        <v>0.33</v>
      </c>
      <c r="M65">
        <v>2</v>
      </c>
      <c r="N65">
        <v>0</v>
      </c>
      <c r="O65">
        <v>1.33</v>
      </c>
      <c r="P65">
        <v>0</v>
      </c>
      <c r="Q65">
        <v>0</v>
      </c>
      <c r="R65">
        <v>8.33</v>
      </c>
      <c r="S65">
        <v>0</v>
      </c>
      <c r="T65">
        <f t="shared" si="0"/>
        <v>60.66</v>
      </c>
      <c r="U65">
        <v>22.67</v>
      </c>
      <c r="V65">
        <f t="shared" si="1"/>
        <v>83.33</v>
      </c>
    </row>
    <row r="66" spans="1:22" x14ac:dyDescent="0.2">
      <c r="A66" s="2">
        <v>40006</v>
      </c>
      <c r="B66">
        <v>44.67</v>
      </c>
      <c r="C66">
        <v>0.67</v>
      </c>
      <c r="D66">
        <v>0</v>
      </c>
      <c r="E66">
        <v>0</v>
      </c>
      <c r="F66">
        <v>0</v>
      </c>
      <c r="G66">
        <v>0.33</v>
      </c>
      <c r="H66">
        <v>0</v>
      </c>
      <c r="I66">
        <v>2</v>
      </c>
      <c r="J66">
        <v>1</v>
      </c>
      <c r="K66">
        <v>0</v>
      </c>
      <c r="L66">
        <v>0.33</v>
      </c>
      <c r="M66">
        <v>2</v>
      </c>
      <c r="N66">
        <v>0</v>
      </c>
      <c r="O66">
        <v>1.33</v>
      </c>
      <c r="P66">
        <v>0</v>
      </c>
      <c r="Q66">
        <v>0</v>
      </c>
      <c r="R66">
        <v>8.33</v>
      </c>
      <c r="S66">
        <v>0</v>
      </c>
      <c r="T66">
        <f>SUM(B66:S66)</f>
        <v>60.66</v>
      </c>
      <c r="U66">
        <v>22.67</v>
      </c>
      <c r="V66">
        <f>T66+U66</f>
        <v>83.33</v>
      </c>
    </row>
    <row r="67" spans="1:22" x14ac:dyDescent="0.2">
      <c r="A67" s="2">
        <v>40007</v>
      </c>
      <c r="B67">
        <v>21</v>
      </c>
      <c r="C67">
        <v>0.5</v>
      </c>
      <c r="D67">
        <v>0</v>
      </c>
      <c r="E67">
        <v>0</v>
      </c>
      <c r="F67">
        <v>0</v>
      </c>
      <c r="G67">
        <v>0</v>
      </c>
      <c r="H67">
        <v>0</v>
      </c>
      <c r="I67">
        <v>3</v>
      </c>
      <c r="J67">
        <v>0</v>
      </c>
      <c r="K67">
        <v>0</v>
      </c>
      <c r="L67">
        <v>0</v>
      </c>
      <c r="M67">
        <v>3.5</v>
      </c>
      <c r="N67">
        <v>0</v>
      </c>
      <c r="O67">
        <v>0.5</v>
      </c>
      <c r="P67">
        <v>0</v>
      </c>
      <c r="Q67">
        <v>0</v>
      </c>
      <c r="R67">
        <v>8.5</v>
      </c>
      <c r="S67">
        <v>0</v>
      </c>
      <c r="T67">
        <f>SUM(B67:S67)</f>
        <v>37</v>
      </c>
      <c r="U67">
        <v>15</v>
      </c>
      <c r="V67">
        <f>T67+U67</f>
        <v>52</v>
      </c>
    </row>
    <row r="68" spans="1:22" x14ac:dyDescent="0.2">
      <c r="A68" s="2">
        <v>40008</v>
      </c>
      <c r="B68">
        <v>21</v>
      </c>
      <c r="C68">
        <v>0.5</v>
      </c>
      <c r="D68">
        <v>0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0</v>
      </c>
      <c r="L68">
        <v>0</v>
      </c>
      <c r="M68">
        <v>3.5</v>
      </c>
      <c r="N68">
        <v>0</v>
      </c>
      <c r="O68">
        <v>0.5</v>
      </c>
      <c r="P68">
        <v>0</v>
      </c>
      <c r="Q68">
        <v>0</v>
      </c>
      <c r="R68">
        <v>8.5</v>
      </c>
      <c r="S68">
        <v>0</v>
      </c>
      <c r="T68">
        <f t="shared" si="0"/>
        <v>37</v>
      </c>
      <c r="U68">
        <v>15</v>
      </c>
      <c r="V68">
        <f t="shared" si="1"/>
        <v>52</v>
      </c>
    </row>
    <row r="69" spans="1:22" x14ac:dyDescent="0.2">
      <c r="A69" s="2">
        <v>40009</v>
      </c>
      <c r="B69">
        <v>19</v>
      </c>
      <c r="C69">
        <v>0.5</v>
      </c>
      <c r="D69">
        <v>0</v>
      </c>
      <c r="E69">
        <v>0</v>
      </c>
      <c r="F69">
        <v>0</v>
      </c>
      <c r="G69">
        <v>0</v>
      </c>
      <c r="H69" s="1">
        <v>0</v>
      </c>
      <c r="I69" s="4">
        <v>51.5</v>
      </c>
      <c r="J69" s="4">
        <v>0</v>
      </c>
      <c r="K69" s="4">
        <v>0</v>
      </c>
      <c r="L69" s="4">
        <v>0</v>
      </c>
      <c r="M69" s="4">
        <v>0.5</v>
      </c>
      <c r="N69" s="1">
        <v>0</v>
      </c>
      <c r="O69" s="4">
        <v>0</v>
      </c>
      <c r="P69" s="4">
        <v>0</v>
      </c>
      <c r="Q69" s="1">
        <v>0</v>
      </c>
      <c r="R69" s="4">
        <v>5</v>
      </c>
      <c r="S69" s="1">
        <v>0</v>
      </c>
      <c r="T69">
        <f>SUM(B69:S69)</f>
        <v>76.5</v>
      </c>
      <c r="U69">
        <v>11.5</v>
      </c>
      <c r="V69">
        <f t="shared" si="1"/>
        <v>88</v>
      </c>
    </row>
    <row r="70" spans="1:22" x14ac:dyDescent="0.2">
      <c r="A70" s="2">
        <v>40010</v>
      </c>
      <c r="B70">
        <v>19</v>
      </c>
      <c r="C70">
        <v>0.5</v>
      </c>
      <c r="D70">
        <v>0</v>
      </c>
      <c r="E70">
        <v>0</v>
      </c>
      <c r="F70">
        <v>0</v>
      </c>
      <c r="G70">
        <v>0</v>
      </c>
      <c r="H70" s="1">
        <v>0</v>
      </c>
      <c r="I70" s="4">
        <v>51.5</v>
      </c>
      <c r="J70" s="4">
        <v>0</v>
      </c>
      <c r="K70" s="4">
        <v>0</v>
      </c>
      <c r="L70" s="4">
        <v>0</v>
      </c>
      <c r="M70" s="4">
        <v>0.5</v>
      </c>
      <c r="N70" s="1">
        <v>0</v>
      </c>
      <c r="O70" s="4">
        <v>0</v>
      </c>
      <c r="P70" s="4">
        <v>0</v>
      </c>
      <c r="Q70" s="1">
        <v>0</v>
      </c>
      <c r="R70" s="4">
        <v>5</v>
      </c>
      <c r="S70" s="1">
        <v>0</v>
      </c>
      <c r="T70">
        <f>SUM(B70:S70)</f>
        <v>76.5</v>
      </c>
      <c r="U70">
        <v>11.5</v>
      </c>
      <c r="V70">
        <f t="shared" si="1"/>
        <v>88</v>
      </c>
    </row>
    <row r="71" spans="1:22" x14ac:dyDescent="0.2">
      <c r="A71" s="2">
        <v>40011</v>
      </c>
      <c r="B71">
        <v>14.6</v>
      </c>
      <c r="C71">
        <v>0</v>
      </c>
      <c r="D71">
        <v>0</v>
      </c>
      <c r="E71">
        <v>0</v>
      </c>
      <c r="F71">
        <v>0.33</v>
      </c>
      <c r="G71">
        <v>0</v>
      </c>
      <c r="H71">
        <v>0</v>
      </c>
      <c r="I71">
        <v>2.66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f t="shared" si="0"/>
        <v>19.59</v>
      </c>
      <c r="U71">
        <v>2.33</v>
      </c>
      <c r="V71">
        <f t="shared" si="1"/>
        <v>21.92</v>
      </c>
    </row>
    <row r="72" spans="1:22" x14ac:dyDescent="0.2">
      <c r="A72" s="2">
        <v>40012</v>
      </c>
      <c r="B72">
        <v>14.6</v>
      </c>
      <c r="C72">
        <v>0</v>
      </c>
      <c r="D72">
        <v>0</v>
      </c>
      <c r="E72">
        <v>0</v>
      </c>
      <c r="F72">
        <v>0.33</v>
      </c>
      <c r="G72">
        <v>0</v>
      </c>
      <c r="H72">
        <v>0</v>
      </c>
      <c r="I72">
        <v>2.66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>
        <f t="shared" si="0"/>
        <v>19.59</v>
      </c>
      <c r="U72">
        <v>2.33</v>
      </c>
      <c r="V72">
        <f t="shared" si="1"/>
        <v>21.92</v>
      </c>
    </row>
    <row r="73" spans="1:22" x14ac:dyDescent="0.2">
      <c r="A73" s="2">
        <v>40013</v>
      </c>
      <c r="B73">
        <v>14.6</v>
      </c>
      <c r="C73">
        <v>0</v>
      </c>
      <c r="D73">
        <v>0</v>
      </c>
      <c r="E73">
        <v>0</v>
      </c>
      <c r="F73">
        <v>0.33</v>
      </c>
      <c r="G73">
        <v>0</v>
      </c>
      <c r="H73">
        <v>0</v>
      </c>
      <c r="I73">
        <v>2.66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0</v>
      </c>
      <c r="T73">
        <f>SUM(B73:S73)</f>
        <v>19.59</v>
      </c>
      <c r="U73">
        <v>2.33</v>
      </c>
      <c r="V73">
        <f>T73+U73</f>
        <v>21.92</v>
      </c>
    </row>
    <row r="74" spans="1:22" x14ac:dyDescent="0.2">
      <c r="A74" s="2">
        <v>40014</v>
      </c>
      <c r="B74">
        <v>16.5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>SUM(B74:S74)</f>
        <v>23.5</v>
      </c>
      <c r="U74">
        <v>4.5</v>
      </c>
      <c r="V74">
        <f>T74+U74</f>
        <v>28</v>
      </c>
    </row>
    <row r="75" spans="1:22" x14ac:dyDescent="0.2">
      <c r="A75" s="2">
        <v>40015</v>
      </c>
      <c r="B75">
        <v>16.5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ref="T75:T110" si="2">SUM(B75:S75)</f>
        <v>23.5</v>
      </c>
      <c r="U75">
        <v>4.5</v>
      </c>
      <c r="V75">
        <f t="shared" ref="V75:V110" si="3">T75+U75</f>
        <v>28</v>
      </c>
    </row>
    <row r="76" spans="1:22" x14ac:dyDescent="0.2">
      <c r="A76" s="2">
        <v>40016</v>
      </c>
      <c r="B76">
        <v>38.5</v>
      </c>
      <c r="C76">
        <v>0</v>
      </c>
      <c r="D76">
        <v>0</v>
      </c>
      <c r="E76">
        <v>0</v>
      </c>
      <c r="F76">
        <v>0</v>
      </c>
      <c r="G76">
        <v>1</v>
      </c>
      <c r="H76" s="1">
        <v>0</v>
      </c>
      <c r="I76" s="4">
        <v>4.5</v>
      </c>
      <c r="J76" s="4">
        <v>0</v>
      </c>
      <c r="K76" s="4">
        <v>0</v>
      </c>
      <c r="L76" s="4">
        <v>0</v>
      </c>
      <c r="M76" s="4">
        <v>0</v>
      </c>
      <c r="N76" s="1">
        <v>0</v>
      </c>
      <c r="O76" s="4">
        <v>0</v>
      </c>
      <c r="P76" s="4">
        <v>0</v>
      </c>
      <c r="Q76" s="1">
        <v>0</v>
      </c>
      <c r="R76" s="4">
        <v>0</v>
      </c>
      <c r="S76" s="1">
        <v>0</v>
      </c>
      <c r="T76">
        <f t="shared" si="2"/>
        <v>44</v>
      </c>
      <c r="U76" s="4">
        <v>44.5</v>
      </c>
      <c r="V76">
        <f t="shared" si="3"/>
        <v>88.5</v>
      </c>
    </row>
    <row r="77" spans="1:22" x14ac:dyDescent="0.2">
      <c r="A77" s="2">
        <v>40017</v>
      </c>
      <c r="B77">
        <v>38.5</v>
      </c>
      <c r="C77">
        <v>0</v>
      </c>
      <c r="D77">
        <v>0</v>
      </c>
      <c r="E77">
        <v>0</v>
      </c>
      <c r="F77">
        <v>0</v>
      </c>
      <c r="G77">
        <v>1</v>
      </c>
      <c r="H77" s="1">
        <v>0</v>
      </c>
      <c r="I77" s="4">
        <v>4.5</v>
      </c>
      <c r="J77" s="4">
        <v>0</v>
      </c>
      <c r="K77" s="4">
        <v>0</v>
      </c>
      <c r="L77" s="4">
        <v>0</v>
      </c>
      <c r="M77" s="4">
        <v>0</v>
      </c>
      <c r="N77" s="1">
        <v>0</v>
      </c>
      <c r="O77" s="4">
        <v>0</v>
      </c>
      <c r="P77" s="4">
        <v>0</v>
      </c>
      <c r="Q77" s="1">
        <v>0</v>
      </c>
      <c r="R77" s="4">
        <v>0</v>
      </c>
      <c r="S77" s="1">
        <v>0</v>
      </c>
      <c r="T77">
        <f t="shared" si="2"/>
        <v>44</v>
      </c>
      <c r="U77" s="4">
        <v>44.5</v>
      </c>
      <c r="V77">
        <f t="shared" si="3"/>
        <v>88.5</v>
      </c>
    </row>
    <row r="78" spans="1:22" x14ac:dyDescent="0.2">
      <c r="A78" s="2">
        <v>40018</v>
      </c>
      <c r="B78">
        <v>87.3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f>SUM(B78:S78)</f>
        <v>88.3</v>
      </c>
      <c r="U78" s="4">
        <v>60.3</v>
      </c>
      <c r="V78">
        <f>T78+U78</f>
        <v>148.6</v>
      </c>
    </row>
    <row r="79" spans="1:22" x14ac:dyDescent="0.2">
      <c r="A79" s="2">
        <v>40019</v>
      </c>
      <c r="B79">
        <v>87.3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2"/>
        <v>88.3</v>
      </c>
      <c r="U79" s="4">
        <v>60.3</v>
      </c>
      <c r="V79">
        <f t="shared" si="3"/>
        <v>148.6</v>
      </c>
    </row>
    <row r="80" spans="1:22" x14ac:dyDescent="0.2">
      <c r="A80" s="2">
        <v>40020</v>
      </c>
      <c r="B80">
        <v>87.3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2"/>
        <v>88.3</v>
      </c>
      <c r="U80" s="4">
        <v>60.3</v>
      </c>
      <c r="V80">
        <f t="shared" si="3"/>
        <v>148.6</v>
      </c>
    </row>
    <row r="81" spans="1:22" x14ac:dyDescent="0.2">
      <c r="A81" s="2">
        <v>40021</v>
      </c>
      <c r="B81">
        <v>89.5</v>
      </c>
      <c r="C81">
        <v>0.5</v>
      </c>
      <c r="D81">
        <v>0</v>
      </c>
      <c r="E81">
        <v>0</v>
      </c>
      <c r="F81">
        <v>0</v>
      </c>
      <c r="G81">
        <v>0</v>
      </c>
      <c r="H81">
        <v>0</v>
      </c>
      <c r="I81">
        <v>2.5</v>
      </c>
      <c r="J81">
        <v>0</v>
      </c>
      <c r="K81">
        <v>0</v>
      </c>
      <c r="L81">
        <v>0</v>
      </c>
      <c r="M81">
        <v>0.5</v>
      </c>
      <c r="N81">
        <v>0</v>
      </c>
      <c r="O81">
        <v>0</v>
      </c>
      <c r="P81">
        <v>0</v>
      </c>
      <c r="Q81">
        <v>0</v>
      </c>
      <c r="R81">
        <v>0.5</v>
      </c>
      <c r="S81">
        <v>0</v>
      </c>
      <c r="T81">
        <f t="shared" si="2"/>
        <v>93.5</v>
      </c>
      <c r="U81" s="4">
        <v>57</v>
      </c>
      <c r="V81">
        <f t="shared" si="3"/>
        <v>150.5</v>
      </c>
    </row>
    <row r="82" spans="1:22" x14ac:dyDescent="0.2">
      <c r="A82" s="2">
        <v>40022</v>
      </c>
      <c r="B82">
        <v>89.5</v>
      </c>
      <c r="C82">
        <v>0.5</v>
      </c>
      <c r="D82">
        <v>0</v>
      </c>
      <c r="E82">
        <v>0</v>
      </c>
      <c r="F82">
        <v>0</v>
      </c>
      <c r="G82">
        <v>0</v>
      </c>
      <c r="H82">
        <v>0</v>
      </c>
      <c r="I82">
        <v>2.5</v>
      </c>
      <c r="J82">
        <v>0</v>
      </c>
      <c r="K82">
        <v>0</v>
      </c>
      <c r="L82">
        <v>0</v>
      </c>
      <c r="M82">
        <v>0.5</v>
      </c>
      <c r="N82">
        <v>0</v>
      </c>
      <c r="O82">
        <v>0</v>
      </c>
      <c r="P82">
        <v>0</v>
      </c>
      <c r="Q82">
        <v>0</v>
      </c>
      <c r="R82">
        <v>0.5</v>
      </c>
      <c r="S82">
        <v>0</v>
      </c>
      <c r="T82">
        <f t="shared" si="2"/>
        <v>93.5</v>
      </c>
      <c r="U82" s="4">
        <v>57</v>
      </c>
      <c r="V82">
        <f t="shared" si="3"/>
        <v>150.5</v>
      </c>
    </row>
    <row r="83" spans="1:22" x14ac:dyDescent="0.2">
      <c r="A83" s="2">
        <v>40023</v>
      </c>
      <c r="B83">
        <v>51.5</v>
      </c>
      <c r="C83">
        <v>1</v>
      </c>
      <c r="D83">
        <v>0</v>
      </c>
      <c r="E83">
        <v>1.5</v>
      </c>
      <c r="F83">
        <v>0.5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2"/>
        <v>55.5</v>
      </c>
      <c r="U83" s="4">
        <v>24.5</v>
      </c>
      <c r="V83">
        <f t="shared" si="3"/>
        <v>80</v>
      </c>
    </row>
    <row r="84" spans="1:22" x14ac:dyDescent="0.2">
      <c r="A84" s="2">
        <v>40024</v>
      </c>
      <c r="B84">
        <v>51.5</v>
      </c>
      <c r="C84">
        <v>1</v>
      </c>
      <c r="D84">
        <v>0</v>
      </c>
      <c r="E84">
        <v>1.5</v>
      </c>
      <c r="F84">
        <v>0.5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2"/>
        <v>55.5</v>
      </c>
      <c r="U84" s="4">
        <v>24.5</v>
      </c>
      <c r="V84">
        <f t="shared" si="3"/>
        <v>80</v>
      </c>
    </row>
    <row r="85" spans="1:22" x14ac:dyDescent="0.2">
      <c r="A85" s="2">
        <v>40025</v>
      </c>
      <c r="B85">
        <v>34.299999999999997</v>
      </c>
      <c r="C85">
        <v>0</v>
      </c>
      <c r="D85">
        <v>0</v>
      </c>
      <c r="E85">
        <v>0</v>
      </c>
      <c r="F85">
        <v>0</v>
      </c>
      <c r="G85">
        <v>2.66</v>
      </c>
      <c r="H85">
        <v>0</v>
      </c>
      <c r="I85">
        <v>3.33</v>
      </c>
      <c r="J85">
        <v>0.33</v>
      </c>
      <c r="K85">
        <v>0</v>
      </c>
      <c r="L85">
        <v>0</v>
      </c>
      <c r="M85">
        <v>0.33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2"/>
        <v>40.949999999999989</v>
      </c>
      <c r="U85" s="4">
        <v>7</v>
      </c>
      <c r="V85">
        <f t="shared" si="3"/>
        <v>47.949999999999989</v>
      </c>
    </row>
    <row r="86" spans="1:22" x14ac:dyDescent="0.2">
      <c r="A86" s="2">
        <v>40026</v>
      </c>
      <c r="B86">
        <v>34.299999999999997</v>
      </c>
      <c r="C86">
        <v>0</v>
      </c>
      <c r="D86">
        <v>0</v>
      </c>
      <c r="E86">
        <v>0</v>
      </c>
      <c r="F86">
        <v>0</v>
      </c>
      <c r="G86">
        <v>2.66</v>
      </c>
      <c r="H86">
        <v>0</v>
      </c>
      <c r="I86">
        <v>3.33</v>
      </c>
      <c r="J86">
        <v>0.33</v>
      </c>
      <c r="K86">
        <v>0</v>
      </c>
      <c r="L86">
        <v>0</v>
      </c>
      <c r="M86">
        <v>0.33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2"/>
        <v>40.949999999999989</v>
      </c>
      <c r="U86" s="4">
        <v>7</v>
      </c>
      <c r="V86">
        <f t="shared" si="3"/>
        <v>47.949999999999989</v>
      </c>
    </row>
    <row r="87" spans="1:22" x14ac:dyDescent="0.2">
      <c r="A87" s="2">
        <v>40027</v>
      </c>
      <c r="B87">
        <v>34.299999999999997</v>
      </c>
      <c r="C87">
        <v>0</v>
      </c>
      <c r="D87">
        <v>0</v>
      </c>
      <c r="E87">
        <v>0</v>
      </c>
      <c r="F87">
        <v>0</v>
      </c>
      <c r="G87">
        <v>2.66</v>
      </c>
      <c r="H87">
        <v>0</v>
      </c>
      <c r="I87">
        <v>3.33</v>
      </c>
      <c r="J87">
        <v>0.33</v>
      </c>
      <c r="K87">
        <v>0</v>
      </c>
      <c r="L87">
        <v>0</v>
      </c>
      <c r="M87">
        <v>0.33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2"/>
        <v>40.949999999999989</v>
      </c>
      <c r="U87" s="4">
        <v>7</v>
      </c>
      <c r="V87">
        <f t="shared" si="3"/>
        <v>47.949999999999989</v>
      </c>
    </row>
    <row r="88" spans="1:22" x14ac:dyDescent="0.2">
      <c r="A88" s="2">
        <v>40028</v>
      </c>
      <c r="B88">
        <v>20.5</v>
      </c>
      <c r="C88">
        <v>1</v>
      </c>
      <c r="D88">
        <v>0</v>
      </c>
      <c r="E88">
        <v>0</v>
      </c>
      <c r="F88">
        <v>0</v>
      </c>
      <c r="G88">
        <v>2.5</v>
      </c>
      <c r="H88" s="1" t="s">
        <v>81</v>
      </c>
      <c r="I88" s="4">
        <v>5</v>
      </c>
      <c r="J88" s="4">
        <v>0.5</v>
      </c>
      <c r="K88" s="4">
        <v>0</v>
      </c>
      <c r="L88" s="4">
        <v>0</v>
      </c>
      <c r="M88" s="4">
        <v>0</v>
      </c>
      <c r="N88" s="1">
        <v>0</v>
      </c>
      <c r="O88" s="4">
        <v>0</v>
      </c>
      <c r="P88" s="4">
        <v>0</v>
      </c>
      <c r="Q88" s="1">
        <v>0</v>
      </c>
      <c r="R88" s="4">
        <v>0</v>
      </c>
      <c r="S88" s="1">
        <v>0</v>
      </c>
      <c r="T88">
        <f t="shared" si="2"/>
        <v>29.5</v>
      </c>
      <c r="U88" s="4">
        <v>3</v>
      </c>
      <c r="V88">
        <f t="shared" si="3"/>
        <v>32.5</v>
      </c>
    </row>
    <row r="89" spans="1:22" x14ac:dyDescent="0.2">
      <c r="A89" s="2">
        <v>40029</v>
      </c>
      <c r="B89">
        <v>20.5</v>
      </c>
      <c r="C89">
        <v>1</v>
      </c>
      <c r="D89">
        <v>0</v>
      </c>
      <c r="E89">
        <v>0</v>
      </c>
      <c r="F89">
        <v>0</v>
      </c>
      <c r="G89">
        <v>2.5</v>
      </c>
      <c r="H89" s="1" t="s">
        <v>81</v>
      </c>
      <c r="I89" s="4">
        <v>5</v>
      </c>
      <c r="J89" s="4">
        <v>0.5</v>
      </c>
      <c r="K89" s="4">
        <v>0</v>
      </c>
      <c r="L89" s="4">
        <v>0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0</v>
      </c>
      <c r="S89" s="1">
        <v>0</v>
      </c>
      <c r="T89">
        <f t="shared" si="2"/>
        <v>29.5</v>
      </c>
      <c r="U89" s="4">
        <v>3</v>
      </c>
      <c r="V89">
        <f t="shared" si="3"/>
        <v>32.5</v>
      </c>
    </row>
    <row r="90" spans="1:22" x14ac:dyDescent="0.2">
      <c r="A90" s="2">
        <v>40030</v>
      </c>
      <c r="B90">
        <v>15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</v>
      </c>
      <c r="S90">
        <v>0</v>
      </c>
      <c r="T90">
        <f>SUM(B90:S90)</f>
        <v>16</v>
      </c>
      <c r="U90" s="4">
        <v>2</v>
      </c>
      <c r="V90">
        <f>T90+U90</f>
        <v>18</v>
      </c>
    </row>
    <row r="91" spans="1:22" x14ac:dyDescent="0.2">
      <c r="A91" s="2">
        <v>40031</v>
      </c>
      <c r="B91">
        <v>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</v>
      </c>
      <c r="S91">
        <v>0</v>
      </c>
      <c r="T91">
        <f t="shared" si="2"/>
        <v>16</v>
      </c>
      <c r="U91" s="4">
        <v>2</v>
      </c>
      <c r="V91">
        <f t="shared" si="3"/>
        <v>18</v>
      </c>
    </row>
    <row r="92" spans="1:22" x14ac:dyDescent="0.2">
      <c r="A92" s="2">
        <v>40032</v>
      </c>
      <c r="B92">
        <v>7.66</v>
      </c>
      <c r="C92">
        <v>0.66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2"/>
        <v>8.32</v>
      </c>
      <c r="U92" s="4">
        <v>0.66</v>
      </c>
      <c r="V92">
        <f t="shared" si="3"/>
        <v>8.98</v>
      </c>
    </row>
    <row r="93" spans="1:22" x14ac:dyDescent="0.2">
      <c r="A93" s="2">
        <v>40033</v>
      </c>
      <c r="B93">
        <v>7.66</v>
      </c>
      <c r="C93">
        <v>0.66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2"/>
        <v>8.32</v>
      </c>
      <c r="U93" s="4">
        <v>0.66</v>
      </c>
      <c r="V93">
        <f t="shared" si="3"/>
        <v>8.98</v>
      </c>
    </row>
    <row r="94" spans="1:22" x14ac:dyDescent="0.2">
      <c r="A94" s="2">
        <v>40034</v>
      </c>
      <c r="B94">
        <v>7.66</v>
      </c>
      <c r="C94">
        <v>0.66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2"/>
        <v>8.32</v>
      </c>
      <c r="U94" s="4">
        <v>0.66</v>
      </c>
      <c r="V94">
        <f t="shared" si="3"/>
        <v>8.98</v>
      </c>
    </row>
    <row r="95" spans="1:22" x14ac:dyDescent="0.2">
      <c r="A95" s="2">
        <v>40035</v>
      </c>
      <c r="B95">
        <v>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2"/>
        <v>7</v>
      </c>
      <c r="U95" s="4">
        <v>0.5</v>
      </c>
      <c r="V95">
        <f t="shared" si="3"/>
        <v>7.5</v>
      </c>
    </row>
    <row r="96" spans="1:22" x14ac:dyDescent="0.2">
      <c r="A96" s="2">
        <v>40036</v>
      </c>
      <c r="B96">
        <v>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2"/>
        <v>7</v>
      </c>
      <c r="U96" s="4">
        <v>0.5</v>
      </c>
      <c r="V96">
        <f t="shared" si="3"/>
        <v>7.5</v>
      </c>
    </row>
    <row r="97" spans="1:22" x14ac:dyDescent="0.2">
      <c r="A97" s="2">
        <v>40037</v>
      </c>
      <c r="B97">
        <v>18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2"/>
        <v>24</v>
      </c>
      <c r="U97" s="4">
        <v>0</v>
      </c>
      <c r="V97">
        <f t="shared" si="3"/>
        <v>24</v>
      </c>
    </row>
    <row r="98" spans="1:22" x14ac:dyDescent="0.2">
      <c r="A98" s="2">
        <v>40038</v>
      </c>
      <c r="B98">
        <v>18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2"/>
        <v>24</v>
      </c>
      <c r="U98" s="4">
        <v>0</v>
      </c>
      <c r="V98">
        <f t="shared" si="3"/>
        <v>24</v>
      </c>
    </row>
    <row r="99" spans="1:22" x14ac:dyDescent="0.2">
      <c r="A99" s="2">
        <v>40039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</v>
      </c>
      <c r="J99">
        <v>0</v>
      </c>
      <c r="K99">
        <v>0</v>
      </c>
      <c r="L99">
        <v>0</v>
      </c>
      <c r="M99">
        <v>0</v>
      </c>
      <c r="N99">
        <v>0</v>
      </c>
      <c r="O99">
        <v>2.25</v>
      </c>
      <c r="P99">
        <v>0</v>
      </c>
      <c r="Q99">
        <v>0</v>
      </c>
      <c r="R99">
        <v>0</v>
      </c>
      <c r="S99">
        <v>0</v>
      </c>
      <c r="T99">
        <f t="shared" si="2"/>
        <v>8.25</v>
      </c>
      <c r="U99" s="4">
        <v>0.25</v>
      </c>
      <c r="V99">
        <f t="shared" si="3"/>
        <v>8.5</v>
      </c>
    </row>
    <row r="100" spans="1:22" x14ac:dyDescent="0.2">
      <c r="A100" s="2">
        <v>40040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2.25</v>
      </c>
      <c r="P100">
        <v>0</v>
      </c>
      <c r="Q100">
        <v>0</v>
      </c>
      <c r="R100">
        <v>0</v>
      </c>
      <c r="S100">
        <v>0</v>
      </c>
      <c r="T100">
        <f t="shared" si="2"/>
        <v>8.25</v>
      </c>
      <c r="U100" s="4">
        <v>0.25</v>
      </c>
      <c r="V100">
        <f t="shared" si="3"/>
        <v>8.5</v>
      </c>
    </row>
    <row r="101" spans="1:22" x14ac:dyDescent="0.2">
      <c r="A101" s="2">
        <v>40041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2.25</v>
      </c>
      <c r="P101">
        <v>0</v>
      </c>
      <c r="Q101">
        <v>0</v>
      </c>
      <c r="R101">
        <v>0</v>
      </c>
      <c r="S101">
        <v>0</v>
      </c>
      <c r="T101">
        <f t="shared" si="2"/>
        <v>8.25</v>
      </c>
      <c r="U101" s="4">
        <v>0.25</v>
      </c>
      <c r="V101">
        <f t="shared" si="3"/>
        <v>8.5</v>
      </c>
    </row>
    <row r="102" spans="1:22" x14ac:dyDescent="0.2">
      <c r="A102" s="2">
        <v>40042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2.25</v>
      </c>
      <c r="P102">
        <v>0</v>
      </c>
      <c r="Q102">
        <v>0</v>
      </c>
      <c r="R102">
        <v>0</v>
      </c>
      <c r="S102">
        <v>0</v>
      </c>
      <c r="T102">
        <f t="shared" si="2"/>
        <v>8.25</v>
      </c>
      <c r="U102" s="4">
        <v>0.25</v>
      </c>
      <c r="V102">
        <f t="shared" si="3"/>
        <v>8.5</v>
      </c>
    </row>
    <row r="103" spans="1:22" x14ac:dyDescent="0.2">
      <c r="A103" s="2">
        <v>40043</v>
      </c>
      <c r="B103">
        <v>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2"/>
        <v>10</v>
      </c>
      <c r="U103" s="4">
        <v>0</v>
      </c>
      <c r="V103">
        <f t="shared" si="3"/>
        <v>10</v>
      </c>
    </row>
    <row r="104" spans="1:22" x14ac:dyDescent="0.2">
      <c r="A104" s="2">
        <v>40044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1.5</v>
      </c>
      <c r="P104">
        <v>0</v>
      </c>
      <c r="Q104">
        <v>0</v>
      </c>
      <c r="R104">
        <v>0</v>
      </c>
      <c r="S104">
        <v>0</v>
      </c>
      <c r="T104">
        <f>SUM(B104:S104)</f>
        <v>6</v>
      </c>
      <c r="U104" s="4">
        <v>0</v>
      </c>
      <c r="V104">
        <f>T104+U104</f>
        <v>6</v>
      </c>
    </row>
    <row r="105" spans="1:22" x14ac:dyDescent="0.2">
      <c r="A105" s="2">
        <v>40045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1.5</v>
      </c>
      <c r="P105">
        <v>0</v>
      </c>
      <c r="Q105">
        <v>0</v>
      </c>
      <c r="R105">
        <v>0</v>
      </c>
      <c r="S105">
        <v>0</v>
      </c>
      <c r="T105">
        <f>SUM(B105:S105)</f>
        <v>6</v>
      </c>
      <c r="U105" s="4">
        <v>0</v>
      </c>
      <c r="V105">
        <f t="shared" si="3"/>
        <v>6</v>
      </c>
    </row>
    <row r="106" spans="1:22" x14ac:dyDescent="0.2">
      <c r="A106" s="11">
        <v>40411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e">
        <f t="shared" si="3"/>
        <v>#VALUE!</v>
      </c>
    </row>
    <row r="107" spans="1:22" x14ac:dyDescent="0.2">
      <c r="A107" s="11">
        <v>40047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e">
        <f t="shared" si="3"/>
        <v>#VALUE!</v>
      </c>
    </row>
    <row r="108" spans="1:22" x14ac:dyDescent="0.2">
      <c r="A108" s="11">
        <v>40048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e">
        <f>T108+U108</f>
        <v>#VALUE!</v>
      </c>
    </row>
    <row r="109" spans="1:22" x14ac:dyDescent="0.2">
      <c r="A109" s="11">
        <v>40049</v>
      </c>
      <c r="B109"/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8"/>
      <c r="S109" s="12"/>
      <c r="T109">
        <f>SUM(B109:S109)</f>
        <v>0</v>
      </c>
      <c r="U109" s="4"/>
      <c r="V109">
        <f>T109+U109</f>
        <v>0</v>
      </c>
    </row>
    <row r="110" spans="1:22" x14ac:dyDescent="0.2">
      <c r="A110" s="11">
        <v>40050</v>
      </c>
      <c r="B110"/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8"/>
      <c r="S110" s="12"/>
      <c r="T110">
        <f t="shared" si="2"/>
        <v>0</v>
      </c>
      <c r="U110" s="4"/>
      <c r="V110">
        <f t="shared" si="3"/>
        <v>0</v>
      </c>
    </row>
    <row r="111" spans="1:22" x14ac:dyDescent="0.2">
      <c r="A111" s="11">
        <v>40051</v>
      </c>
      <c r="B111"/>
      <c r="H111" s="12"/>
      <c r="I111" s="8"/>
      <c r="J111" s="4"/>
      <c r="K111" s="4"/>
      <c r="L111" s="4"/>
      <c r="M111" s="4"/>
      <c r="N111" s="12"/>
      <c r="O111" s="8"/>
      <c r="P111" s="4"/>
      <c r="Q111" s="12"/>
      <c r="R111" s="8"/>
      <c r="S111" s="12"/>
      <c r="T111">
        <f>SUM(B111:S111)</f>
        <v>0</v>
      </c>
      <c r="U111" s="4"/>
      <c r="V111">
        <f>T111+U111</f>
        <v>0</v>
      </c>
    </row>
    <row r="112" spans="1:22" x14ac:dyDescent="0.2">
      <c r="A112" s="11">
        <v>40052</v>
      </c>
      <c r="H112" s="12"/>
      <c r="J112" s="4"/>
      <c r="K112" s="4"/>
      <c r="L112" s="4"/>
      <c r="M112" s="4"/>
      <c r="N112" s="12"/>
      <c r="P112" s="4"/>
      <c r="Q112" s="12"/>
      <c r="S112" s="12"/>
      <c r="T112">
        <f>SUM(B112:S112)</f>
        <v>0</v>
      </c>
      <c r="U112" s="4"/>
      <c r="V112">
        <f t="shared" ref="V112:V117" si="4">T112+U112</f>
        <v>0</v>
      </c>
    </row>
    <row r="113" spans="1:22" x14ac:dyDescent="0.2">
      <c r="A113" s="11">
        <v>40053</v>
      </c>
      <c r="H113" s="12"/>
      <c r="J113" s="4"/>
      <c r="K113" s="4"/>
      <c r="L113" s="4"/>
      <c r="M113" s="4"/>
      <c r="N113" s="12"/>
      <c r="P113" s="4"/>
      <c r="Q113" s="12"/>
      <c r="S113" s="12"/>
      <c r="T113">
        <f>SUM(B113:S113)</f>
        <v>0</v>
      </c>
      <c r="U113" s="4"/>
      <c r="V113">
        <f>T113+U113</f>
        <v>0</v>
      </c>
    </row>
    <row r="114" spans="1:22" x14ac:dyDescent="0.2">
      <c r="A114" s="11">
        <v>40054</v>
      </c>
      <c r="B114" s="4"/>
      <c r="H114" s="1"/>
      <c r="I114" s="8"/>
      <c r="J114" s="4"/>
      <c r="K114" s="4"/>
      <c r="L114" s="4"/>
      <c r="M114" s="4"/>
      <c r="N114" s="1"/>
      <c r="O114" s="8"/>
      <c r="P114" s="4"/>
      <c r="Q114" s="1"/>
      <c r="R114" s="8"/>
      <c r="S114" s="1"/>
      <c r="T114">
        <v>0</v>
      </c>
      <c r="U114" s="4"/>
      <c r="V114">
        <f t="shared" si="4"/>
        <v>0</v>
      </c>
    </row>
    <row r="115" spans="1:22" x14ac:dyDescent="0.2">
      <c r="A115" s="11">
        <v>40055</v>
      </c>
      <c r="B115" s="4"/>
      <c r="H115" s="1"/>
      <c r="I115" s="8"/>
      <c r="J115" s="4"/>
      <c r="K115" s="4"/>
      <c r="L115" s="4"/>
      <c r="M115" s="4"/>
      <c r="N115" s="1"/>
      <c r="O115" s="8"/>
      <c r="P115" s="4"/>
      <c r="Q115" s="1"/>
      <c r="R115" s="8"/>
      <c r="S115" s="1"/>
      <c r="T115">
        <v>0</v>
      </c>
      <c r="U115" s="4"/>
      <c r="V115">
        <f>T115+U115</f>
        <v>0</v>
      </c>
    </row>
    <row r="116" spans="1:22" x14ac:dyDescent="0.2">
      <c r="A116" s="11">
        <v>40056</v>
      </c>
      <c r="B116" s="4"/>
      <c r="H116" s="1"/>
      <c r="I116" s="8"/>
      <c r="J116" s="4"/>
      <c r="K116" s="4"/>
      <c r="L116" s="4"/>
      <c r="M116" s="4"/>
      <c r="N116" s="1"/>
      <c r="O116" s="8"/>
      <c r="P116" s="4"/>
      <c r="Q116" s="1"/>
      <c r="R116" s="8"/>
      <c r="S116" s="1"/>
      <c r="T116">
        <v>0</v>
      </c>
      <c r="U116" s="4"/>
      <c r="V116">
        <f>T116+U116</f>
        <v>0</v>
      </c>
    </row>
    <row r="117" spans="1:22" x14ac:dyDescent="0.2">
      <c r="A117" s="11">
        <v>40057</v>
      </c>
      <c r="B117" s="4"/>
      <c r="H117" s="1"/>
      <c r="I117" s="8"/>
      <c r="J117" s="4"/>
      <c r="K117" s="4"/>
      <c r="L117" s="4"/>
      <c r="M117" s="4"/>
      <c r="N117" s="1"/>
      <c r="O117" s="8"/>
      <c r="P117" s="4"/>
      <c r="Q117" s="1"/>
      <c r="R117" s="8"/>
      <c r="S117" s="1"/>
      <c r="T117">
        <f t="shared" ref="T117:T127" si="5">SUM(B117:S117)</f>
        <v>0</v>
      </c>
      <c r="U117" s="4"/>
      <c r="V117">
        <f t="shared" si="4"/>
        <v>0</v>
      </c>
    </row>
    <row r="118" spans="1:22" x14ac:dyDescent="0.2">
      <c r="A118" s="11">
        <v>40058</v>
      </c>
      <c r="B118" s="4"/>
      <c r="H118" s="1"/>
      <c r="I118" s="8"/>
      <c r="J118" s="4"/>
      <c r="K118" s="4"/>
      <c r="L118" s="4"/>
      <c r="M118" s="4"/>
      <c r="N118" s="1"/>
      <c r="O118" s="8"/>
      <c r="P118" s="4"/>
      <c r="Q118" s="1"/>
      <c r="R118" s="8"/>
      <c r="S118" s="1"/>
      <c r="T118">
        <f t="shared" si="5"/>
        <v>0</v>
      </c>
      <c r="U118" s="4"/>
      <c r="V118">
        <f t="shared" ref="V118:V127" si="6">T118+U118</f>
        <v>0</v>
      </c>
    </row>
    <row r="119" spans="1:22" x14ac:dyDescent="0.2">
      <c r="A119" s="11">
        <v>40059</v>
      </c>
      <c r="B119" s="4"/>
      <c r="H119" s="1"/>
      <c r="I119" s="8"/>
      <c r="J119" s="4"/>
      <c r="K119" s="4"/>
      <c r="L119" s="4"/>
      <c r="M119" s="4"/>
      <c r="N119" s="1"/>
      <c r="O119" s="8"/>
      <c r="P119" s="4"/>
      <c r="Q119" s="1"/>
      <c r="R119" s="8"/>
      <c r="S119" s="1"/>
      <c r="T119">
        <f t="shared" si="5"/>
        <v>0</v>
      </c>
      <c r="U119" s="4"/>
      <c r="V119">
        <f t="shared" si="6"/>
        <v>0</v>
      </c>
    </row>
    <row r="120" spans="1:22" x14ac:dyDescent="0.2">
      <c r="A120" s="11">
        <v>40060</v>
      </c>
      <c r="B120" s="4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5"/>
        <v>0</v>
      </c>
      <c r="U120" s="4"/>
      <c r="V120">
        <f t="shared" si="6"/>
        <v>0</v>
      </c>
    </row>
    <row r="121" spans="1:22" x14ac:dyDescent="0.2">
      <c r="A121" s="11">
        <v>40061</v>
      </c>
      <c r="B121" s="4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si="5"/>
        <v>0</v>
      </c>
      <c r="U121" s="4"/>
      <c r="V121">
        <f t="shared" si="6"/>
        <v>0</v>
      </c>
    </row>
    <row r="122" spans="1:22" x14ac:dyDescent="0.2">
      <c r="A122" s="11">
        <v>40062</v>
      </c>
      <c r="B122" s="4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>
        <f t="shared" si="5"/>
        <v>0</v>
      </c>
      <c r="U122" s="4"/>
      <c r="V122">
        <f t="shared" si="6"/>
        <v>0</v>
      </c>
    </row>
    <row r="123" spans="1:22" x14ac:dyDescent="0.2">
      <c r="A123" s="11">
        <v>40063</v>
      </c>
      <c r="B123" s="4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5"/>
        <v>0</v>
      </c>
      <c r="U123" s="4"/>
      <c r="V123">
        <f t="shared" si="6"/>
        <v>0</v>
      </c>
    </row>
    <row r="124" spans="1:22" x14ac:dyDescent="0.2">
      <c r="A124" s="11">
        <v>40064</v>
      </c>
      <c r="B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5"/>
        <v>0</v>
      </c>
      <c r="U124" s="4"/>
      <c r="V124">
        <f t="shared" si="6"/>
        <v>0</v>
      </c>
    </row>
    <row r="125" spans="1:22" x14ac:dyDescent="0.2">
      <c r="A125" s="11">
        <v>40065</v>
      </c>
      <c r="B125" s="4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5"/>
        <v>0</v>
      </c>
      <c r="U125" s="4"/>
      <c r="V125">
        <f t="shared" si="6"/>
        <v>0</v>
      </c>
    </row>
    <row r="126" spans="1:22" x14ac:dyDescent="0.2">
      <c r="A126" s="11">
        <v>40066</v>
      </c>
      <c r="B126" s="4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>
        <f t="shared" si="5"/>
        <v>0</v>
      </c>
      <c r="U126" s="4"/>
      <c r="V126">
        <f t="shared" si="6"/>
        <v>0</v>
      </c>
    </row>
    <row r="127" spans="1:22" x14ac:dyDescent="0.2">
      <c r="A127" s="11">
        <v>40067</v>
      </c>
      <c r="B127" s="4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5"/>
        <v>0</v>
      </c>
      <c r="U127" s="4"/>
      <c r="V127">
        <f t="shared" si="6"/>
        <v>0</v>
      </c>
    </row>
    <row r="128" spans="1:22" x14ac:dyDescent="0.2">
      <c r="A128" s="11">
        <v>40068</v>
      </c>
      <c r="B128" s="4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ref="T128:T135" si="7">SUM(B128:S128)</f>
        <v>0</v>
      </c>
      <c r="U128" s="4"/>
      <c r="V128">
        <f t="shared" ref="V128:V135" si="8">T128+U128</f>
        <v>0</v>
      </c>
    </row>
    <row r="129" spans="1:22" x14ac:dyDescent="0.2">
      <c r="A129" s="11">
        <v>40069</v>
      </c>
      <c r="B129" s="4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7"/>
        <v>0</v>
      </c>
      <c r="U129" s="4"/>
      <c r="V129">
        <f t="shared" si="8"/>
        <v>0</v>
      </c>
    </row>
    <row r="130" spans="1:22" x14ac:dyDescent="0.2">
      <c r="A130" s="11">
        <v>40070</v>
      </c>
      <c r="B130" s="4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12"/>
      <c r="T130">
        <f t="shared" si="7"/>
        <v>0</v>
      </c>
      <c r="U130" s="4"/>
      <c r="V130">
        <f t="shared" si="8"/>
        <v>0</v>
      </c>
    </row>
    <row r="131" spans="1:22" x14ac:dyDescent="0.2">
      <c r="A131" s="11">
        <v>40071</v>
      </c>
      <c r="B131" s="4"/>
      <c r="H131" s="12"/>
      <c r="I131" s="8"/>
      <c r="J131" s="4"/>
      <c r="K131" s="4"/>
      <c r="L131" s="4"/>
      <c r="M131" s="4"/>
      <c r="N131" s="12"/>
      <c r="O131" s="8"/>
      <c r="P131" s="4"/>
      <c r="Q131" s="12"/>
      <c r="R131" s="8"/>
      <c r="S131" s="12"/>
      <c r="T131">
        <f t="shared" si="7"/>
        <v>0</v>
      </c>
      <c r="U131" s="4"/>
      <c r="V131">
        <f t="shared" si="8"/>
        <v>0</v>
      </c>
    </row>
    <row r="132" spans="1:22" x14ac:dyDescent="0.2">
      <c r="A132" s="11">
        <v>40072</v>
      </c>
      <c r="B132" s="4"/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8"/>
      <c r="S132" s="12"/>
      <c r="T132">
        <f t="shared" si="7"/>
        <v>0</v>
      </c>
      <c r="U132" s="4"/>
      <c r="V132">
        <f t="shared" si="8"/>
        <v>0</v>
      </c>
    </row>
    <row r="133" spans="1:22" x14ac:dyDescent="0.2">
      <c r="A133" s="11">
        <v>40073</v>
      </c>
      <c r="B133" s="4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12"/>
      <c r="T133">
        <f t="shared" si="7"/>
        <v>0</v>
      </c>
      <c r="U133" s="4"/>
      <c r="V133">
        <f t="shared" si="8"/>
        <v>0</v>
      </c>
    </row>
    <row r="134" spans="1:22" x14ac:dyDescent="0.2">
      <c r="A134" s="11">
        <v>40074</v>
      </c>
      <c r="B134" s="4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12"/>
      <c r="T134">
        <f t="shared" si="7"/>
        <v>0</v>
      </c>
      <c r="U134" s="4"/>
      <c r="V134">
        <f t="shared" si="8"/>
        <v>0</v>
      </c>
    </row>
    <row r="135" spans="1:22" x14ac:dyDescent="0.2">
      <c r="A135" s="11">
        <v>40075</v>
      </c>
      <c r="B135" s="4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>
        <f t="shared" si="7"/>
        <v>0</v>
      </c>
      <c r="U135" s="4"/>
      <c r="V135">
        <f t="shared" si="8"/>
        <v>0</v>
      </c>
    </row>
    <row r="136" spans="1:22" x14ac:dyDescent="0.2">
      <c r="A136" s="11">
        <v>40076</v>
      </c>
      <c r="B136" s="4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>
        <f>SUM(B136:S136)</f>
        <v>0</v>
      </c>
      <c r="U136" s="4"/>
      <c r="V136">
        <f>T136+U136</f>
        <v>0</v>
      </c>
    </row>
    <row r="137" spans="1:22" x14ac:dyDescent="0.2">
      <c r="A137" s="11">
        <v>40077</v>
      </c>
      <c r="B137" s="4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>
        <f>SUM(B137:S137)</f>
        <v>0</v>
      </c>
      <c r="U137" s="4"/>
      <c r="V137">
        <f>T137+U137</f>
        <v>0</v>
      </c>
    </row>
    <row r="138" spans="1:22" x14ac:dyDescent="0.2"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</row>
    <row r="139" spans="1:22" x14ac:dyDescent="0.2"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</row>
    <row r="140" spans="1:22" x14ac:dyDescent="0.2">
      <c r="A140" t="s">
        <v>66</v>
      </c>
      <c r="B140">
        <f t="shared" ref="B140:S140" si="9">SUM(B9:B102)</f>
        <v>2525.48</v>
      </c>
      <c r="C140">
        <f t="shared" si="9"/>
        <v>26.960000000000004</v>
      </c>
      <c r="D140">
        <f t="shared" si="9"/>
        <v>0</v>
      </c>
      <c r="E140">
        <f t="shared" si="9"/>
        <v>3.99</v>
      </c>
      <c r="F140">
        <f t="shared" si="9"/>
        <v>12.99</v>
      </c>
      <c r="G140">
        <f t="shared" si="9"/>
        <v>20.97</v>
      </c>
      <c r="H140">
        <f t="shared" si="9"/>
        <v>0</v>
      </c>
      <c r="I140">
        <f t="shared" si="9"/>
        <v>228.97000000000003</v>
      </c>
      <c r="J140">
        <f t="shared" si="9"/>
        <v>7.99</v>
      </c>
      <c r="K140">
        <f t="shared" si="9"/>
        <v>0</v>
      </c>
      <c r="L140">
        <f t="shared" si="9"/>
        <v>12.98</v>
      </c>
      <c r="M140">
        <f t="shared" si="9"/>
        <v>19.989999999999995</v>
      </c>
      <c r="N140">
        <f t="shared" si="9"/>
        <v>0</v>
      </c>
      <c r="O140">
        <f t="shared" si="9"/>
        <v>141.86000000000001</v>
      </c>
      <c r="P140">
        <f t="shared" si="9"/>
        <v>0</v>
      </c>
      <c r="Q140">
        <f t="shared" si="9"/>
        <v>0</v>
      </c>
      <c r="R140">
        <f t="shared" si="9"/>
        <v>81.97999999999999</v>
      </c>
      <c r="S140">
        <f t="shared" si="9"/>
        <v>0</v>
      </c>
      <c r="T140">
        <f>SUM(T9:T110)</f>
        <v>3106.1600000000003</v>
      </c>
      <c r="U140">
        <f>SUM(U9:U110)</f>
        <v>920.66999999999973</v>
      </c>
    </row>
    <row r="141" spans="1:22" x14ac:dyDescent="0.2">
      <c r="B141"/>
      <c r="H141" s="1"/>
      <c r="I141"/>
      <c r="N141" s="1"/>
      <c r="O141"/>
      <c r="Q141" s="1"/>
      <c r="R141"/>
      <c r="S141" s="1"/>
      <c r="T141"/>
      <c r="V141" s="70" t="s">
        <v>47</v>
      </c>
    </row>
    <row r="142" spans="1:22" x14ac:dyDescent="0.2">
      <c r="B142"/>
      <c r="H142" s="1"/>
      <c r="I142"/>
      <c r="N142" s="1"/>
      <c r="O142"/>
      <c r="Q142" s="1"/>
      <c r="R142"/>
      <c r="S142" s="1"/>
      <c r="T142"/>
      <c r="V142" s="70"/>
    </row>
    <row r="143" spans="1:22" x14ac:dyDescent="0.2">
      <c r="B143"/>
      <c r="H143" s="1"/>
      <c r="I143"/>
      <c r="N143" s="1"/>
      <c r="O143"/>
      <c r="Q143" s="1"/>
      <c r="R143"/>
      <c r="S143" s="1"/>
      <c r="T143"/>
      <c r="V143" t="e">
        <f>SUM(V9:V142)</f>
        <v>#VALUE!</v>
      </c>
    </row>
  </sheetData>
  <mergeCells count="17">
    <mergeCell ref="A1:C1"/>
    <mergeCell ref="A2:C2"/>
    <mergeCell ref="A3:C3"/>
    <mergeCell ref="A4:D4"/>
    <mergeCell ref="A5:C5"/>
    <mergeCell ref="V141:V142"/>
    <mergeCell ref="V7:V8"/>
    <mergeCell ref="T138:T139"/>
    <mergeCell ref="T7:T8"/>
    <mergeCell ref="B7:H7"/>
    <mergeCell ref="B138:H138"/>
    <mergeCell ref="I138:N138"/>
    <mergeCell ref="I7:N7"/>
    <mergeCell ref="O7:Q7"/>
    <mergeCell ref="R7:S7"/>
    <mergeCell ref="O138:Q138"/>
    <mergeCell ref="R138:S138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AP168"/>
  <sheetViews>
    <sheetView zoomScaleNormal="100" workbookViewId="0">
      <pane ySplit="8" topLeftCell="A85" activePane="bottomLeft" state="frozen"/>
      <selection pane="bottomLeft" activeCell="B113" sqref="B113:V11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174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175</v>
      </c>
      <c r="B3" s="73"/>
      <c r="C3" s="73"/>
      <c r="E3" s="65" t="s">
        <v>176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177</v>
      </c>
      <c r="B4" s="73"/>
      <c r="C4" s="73"/>
      <c r="D4" s="73"/>
      <c r="E4" t="s">
        <v>178</v>
      </c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4">
        <f t="shared" ref="T9:T72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4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4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4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0.2</v>
      </c>
      <c r="C13">
        <v>0</v>
      </c>
      <c r="D13">
        <v>0</v>
      </c>
      <c r="E13">
        <v>0</v>
      </c>
      <c r="F13">
        <v>0.2</v>
      </c>
      <c r="G13">
        <v>0.2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</v>
      </c>
      <c r="P13">
        <v>0</v>
      </c>
      <c r="Q13">
        <v>0</v>
      </c>
      <c r="R13">
        <v>0</v>
      </c>
      <c r="S13">
        <v>0</v>
      </c>
      <c r="T13" s="54">
        <f t="shared" si="0"/>
        <v>2.2000000000000002</v>
      </c>
      <c r="U13">
        <v>0</v>
      </c>
      <c r="V13">
        <f t="shared" si="1"/>
        <v>2.2000000000000002</v>
      </c>
    </row>
    <row r="14" spans="1:22" x14ac:dyDescent="0.2">
      <c r="A14" s="11">
        <v>40319</v>
      </c>
      <c r="B14">
        <v>0.2</v>
      </c>
      <c r="C14">
        <v>0</v>
      </c>
      <c r="D14">
        <v>0</v>
      </c>
      <c r="E14">
        <v>0</v>
      </c>
      <c r="F14">
        <v>0.2</v>
      </c>
      <c r="G14">
        <v>0.2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1.6</v>
      </c>
      <c r="P14">
        <v>0</v>
      </c>
      <c r="Q14">
        <v>0</v>
      </c>
      <c r="R14">
        <v>0</v>
      </c>
      <c r="S14">
        <v>0</v>
      </c>
      <c r="T14" s="54">
        <f t="shared" si="0"/>
        <v>2.2000000000000002</v>
      </c>
      <c r="U14">
        <v>0</v>
      </c>
      <c r="V14">
        <f t="shared" si="1"/>
        <v>2.2000000000000002</v>
      </c>
    </row>
    <row r="15" spans="1:22" x14ac:dyDescent="0.2">
      <c r="A15" s="11">
        <v>40320</v>
      </c>
      <c r="B15">
        <v>0.2</v>
      </c>
      <c r="C15">
        <v>0</v>
      </c>
      <c r="D15">
        <v>0</v>
      </c>
      <c r="E15">
        <v>0</v>
      </c>
      <c r="F15">
        <v>0.2</v>
      </c>
      <c r="G15">
        <v>0.2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1.6</v>
      </c>
      <c r="P15">
        <v>0</v>
      </c>
      <c r="Q15">
        <v>0</v>
      </c>
      <c r="R15">
        <v>0</v>
      </c>
      <c r="S15">
        <v>0</v>
      </c>
      <c r="T15" s="54">
        <f t="shared" si="0"/>
        <v>2.2000000000000002</v>
      </c>
      <c r="U15">
        <v>0</v>
      </c>
      <c r="V15">
        <f t="shared" si="1"/>
        <v>2.2000000000000002</v>
      </c>
    </row>
    <row r="16" spans="1:22" x14ac:dyDescent="0.2">
      <c r="A16" s="11">
        <v>40321</v>
      </c>
      <c r="B16">
        <v>0.2</v>
      </c>
      <c r="C16">
        <v>0</v>
      </c>
      <c r="D16">
        <v>0</v>
      </c>
      <c r="E16">
        <v>0</v>
      </c>
      <c r="F16">
        <v>0.2</v>
      </c>
      <c r="G16">
        <v>0.2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1.6</v>
      </c>
      <c r="P16">
        <v>0</v>
      </c>
      <c r="Q16">
        <v>0</v>
      </c>
      <c r="R16">
        <v>0</v>
      </c>
      <c r="S16">
        <v>0</v>
      </c>
      <c r="T16" s="54">
        <f t="shared" si="0"/>
        <v>2.2000000000000002</v>
      </c>
      <c r="U16">
        <v>0</v>
      </c>
      <c r="V16">
        <f t="shared" si="1"/>
        <v>2.2000000000000002</v>
      </c>
    </row>
    <row r="17" spans="1:22" x14ac:dyDescent="0.2">
      <c r="A17" s="11">
        <v>40322</v>
      </c>
      <c r="B17">
        <v>0.2</v>
      </c>
      <c r="C17">
        <v>0</v>
      </c>
      <c r="D17">
        <v>0</v>
      </c>
      <c r="E17">
        <v>0</v>
      </c>
      <c r="F17">
        <v>0.2</v>
      </c>
      <c r="G17">
        <v>0.2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1.6</v>
      </c>
      <c r="P17">
        <v>0</v>
      </c>
      <c r="Q17">
        <v>0</v>
      </c>
      <c r="R17">
        <v>0</v>
      </c>
      <c r="S17">
        <v>0</v>
      </c>
      <c r="T17" s="54">
        <f t="shared" si="0"/>
        <v>2.2000000000000002</v>
      </c>
      <c r="U17">
        <v>0</v>
      </c>
      <c r="V17">
        <f t="shared" si="1"/>
        <v>2.2000000000000002</v>
      </c>
    </row>
    <row r="18" spans="1:22" x14ac:dyDescent="0.2">
      <c r="A18" s="11">
        <v>40323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 s="54">
        <f>SUM(B18:S18)</f>
        <v>1</v>
      </c>
      <c r="U18">
        <v>0.5</v>
      </c>
      <c r="V18">
        <f t="shared" si="1"/>
        <v>1.5</v>
      </c>
    </row>
    <row r="19" spans="1:22" x14ac:dyDescent="0.2">
      <c r="A19" s="11">
        <v>40324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 s="54">
        <f>SUM(B19:S19)</f>
        <v>1</v>
      </c>
      <c r="U19">
        <v>0.5</v>
      </c>
      <c r="V19">
        <f t="shared" si="1"/>
        <v>1.5</v>
      </c>
    </row>
    <row r="20" spans="1:22" x14ac:dyDescent="0.2">
      <c r="A20" s="11">
        <v>40325</v>
      </c>
      <c r="B20">
        <v>1</v>
      </c>
      <c r="C20">
        <v>1</v>
      </c>
      <c r="D20">
        <v>0</v>
      </c>
      <c r="E20">
        <v>0</v>
      </c>
      <c r="F20">
        <v>0.5</v>
      </c>
      <c r="G20">
        <v>0</v>
      </c>
      <c r="H20" s="1">
        <v>0</v>
      </c>
      <c r="I20" s="4">
        <v>0.5</v>
      </c>
      <c r="J20" s="4">
        <v>0</v>
      </c>
      <c r="K20" s="4">
        <v>0</v>
      </c>
      <c r="L20" s="4">
        <v>0.5</v>
      </c>
      <c r="M20" s="4">
        <v>0</v>
      </c>
      <c r="N20" s="1">
        <v>0</v>
      </c>
      <c r="O20" s="4">
        <v>3</v>
      </c>
      <c r="P20" s="4">
        <v>0</v>
      </c>
      <c r="Q20" s="1">
        <v>0</v>
      </c>
      <c r="R20" s="4">
        <v>0</v>
      </c>
      <c r="S20" s="1">
        <v>0</v>
      </c>
      <c r="T20" s="54">
        <f t="shared" si="0"/>
        <v>6.5</v>
      </c>
      <c r="U20">
        <v>3</v>
      </c>
      <c r="V20">
        <f t="shared" si="1"/>
        <v>9.5</v>
      </c>
    </row>
    <row r="21" spans="1:22" x14ac:dyDescent="0.2">
      <c r="A21" s="11">
        <v>40326</v>
      </c>
      <c r="B21">
        <v>1</v>
      </c>
      <c r="C21">
        <v>1</v>
      </c>
      <c r="D21">
        <v>0</v>
      </c>
      <c r="E21">
        <v>0</v>
      </c>
      <c r="F21">
        <v>0.5</v>
      </c>
      <c r="G21">
        <v>0</v>
      </c>
      <c r="H21" s="1">
        <v>0</v>
      </c>
      <c r="I21" s="4">
        <v>0.5</v>
      </c>
      <c r="J21" s="4">
        <v>0</v>
      </c>
      <c r="K21" s="4">
        <v>0</v>
      </c>
      <c r="L21" s="4">
        <v>0.5</v>
      </c>
      <c r="M21" s="4">
        <v>0</v>
      </c>
      <c r="N21" s="1">
        <v>0</v>
      </c>
      <c r="O21" s="4">
        <v>3</v>
      </c>
      <c r="P21" s="4">
        <v>0</v>
      </c>
      <c r="Q21" s="1">
        <v>0</v>
      </c>
      <c r="R21" s="4">
        <v>0</v>
      </c>
      <c r="S21" s="1">
        <v>0</v>
      </c>
      <c r="T21" s="54">
        <f t="shared" si="0"/>
        <v>6.5</v>
      </c>
      <c r="U21">
        <v>3</v>
      </c>
      <c r="V21">
        <f t="shared" si="1"/>
        <v>9.5</v>
      </c>
    </row>
    <row r="22" spans="1:22" x14ac:dyDescent="0.2">
      <c r="A22" s="11">
        <v>40327</v>
      </c>
      <c r="B22" t="s">
        <v>32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s="54">
        <f t="shared" si="0"/>
        <v>0</v>
      </c>
      <c r="U22" t="s">
        <v>32</v>
      </c>
      <c r="V22" t="e">
        <f t="shared" si="1"/>
        <v>#VALUE!</v>
      </c>
    </row>
    <row r="23" spans="1:22" x14ac:dyDescent="0.2">
      <c r="A23" s="11">
        <v>40328</v>
      </c>
      <c r="B23" t="s">
        <v>32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s="54">
        <f t="shared" si="0"/>
        <v>0</v>
      </c>
      <c r="U23" t="s">
        <v>32</v>
      </c>
      <c r="V23" t="e">
        <f t="shared" si="1"/>
        <v>#VALUE!</v>
      </c>
    </row>
    <row r="24" spans="1:22" x14ac:dyDescent="0.2">
      <c r="A24" s="11">
        <v>40329</v>
      </c>
      <c r="B24" t="s">
        <v>32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s="54">
        <f>SUM(B24:S24)</f>
        <v>0</v>
      </c>
      <c r="U24" t="s">
        <v>32</v>
      </c>
      <c r="V24" t="e">
        <f>T24+U24</f>
        <v>#VALUE!</v>
      </c>
    </row>
    <row r="25" spans="1:22" x14ac:dyDescent="0.2">
      <c r="A25" s="11">
        <v>40330</v>
      </c>
      <c r="B25" t="s">
        <v>32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s="54">
        <f>SUM(B25:S25)</f>
        <v>0</v>
      </c>
      <c r="U25" t="s">
        <v>32</v>
      </c>
      <c r="V25" t="e">
        <f>T25+U25</f>
        <v>#VALUE!</v>
      </c>
    </row>
    <row r="26" spans="1:22" x14ac:dyDescent="0.2">
      <c r="A26" s="11">
        <v>40331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1.5</v>
      </c>
      <c r="P26" s="4">
        <v>0</v>
      </c>
      <c r="Q26" s="1">
        <v>0</v>
      </c>
      <c r="R26" s="4">
        <v>0</v>
      </c>
      <c r="S26" s="1">
        <v>0</v>
      </c>
      <c r="T26" s="54">
        <f t="shared" si="0"/>
        <v>2.5</v>
      </c>
      <c r="U26" s="4">
        <v>1</v>
      </c>
      <c r="V26">
        <f t="shared" si="1"/>
        <v>3.5</v>
      </c>
    </row>
    <row r="27" spans="1:22" x14ac:dyDescent="0.2">
      <c r="A27" s="11">
        <v>40332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1.5</v>
      </c>
      <c r="P27" s="4">
        <v>0</v>
      </c>
      <c r="Q27" s="1">
        <v>0</v>
      </c>
      <c r="R27" s="4">
        <v>0</v>
      </c>
      <c r="S27" s="1">
        <v>0</v>
      </c>
      <c r="T27" s="54">
        <f>SUM(B27:S27)</f>
        <v>2.5</v>
      </c>
      <c r="U27">
        <v>1</v>
      </c>
      <c r="V27">
        <f>T27+U27</f>
        <v>3.5</v>
      </c>
    </row>
    <row r="28" spans="1:22" x14ac:dyDescent="0.2">
      <c r="A28" s="11">
        <v>40333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1</v>
      </c>
      <c r="P28" s="4">
        <v>0</v>
      </c>
      <c r="Q28" s="1">
        <v>0</v>
      </c>
      <c r="R28" s="4">
        <v>0</v>
      </c>
      <c r="S28" s="1">
        <v>0</v>
      </c>
      <c r="T28" s="54">
        <f t="shared" si="0"/>
        <v>2</v>
      </c>
      <c r="U28" s="4">
        <v>0</v>
      </c>
      <c r="V28">
        <f t="shared" si="1"/>
        <v>2</v>
      </c>
    </row>
    <row r="29" spans="1:22" x14ac:dyDescent="0.2">
      <c r="A29" s="11">
        <v>40334</v>
      </c>
      <c r="B29">
        <v>5</v>
      </c>
      <c r="C29">
        <v>0.33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3.67</v>
      </c>
      <c r="P29">
        <v>0</v>
      </c>
      <c r="Q29">
        <v>0</v>
      </c>
      <c r="R29">
        <v>0</v>
      </c>
      <c r="S29">
        <v>0</v>
      </c>
      <c r="T29" s="54">
        <f t="shared" ref="T29:T37" si="2">SUM(B29:S29)</f>
        <v>9</v>
      </c>
      <c r="U29" s="4">
        <v>2</v>
      </c>
      <c r="V29">
        <f t="shared" ref="V29:V34" si="3">T29+U29</f>
        <v>11</v>
      </c>
    </row>
    <row r="30" spans="1:22" x14ac:dyDescent="0.2">
      <c r="A30" s="11">
        <v>40335</v>
      </c>
      <c r="B30">
        <v>5</v>
      </c>
      <c r="C30">
        <v>0.33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3.67</v>
      </c>
      <c r="P30">
        <v>0</v>
      </c>
      <c r="Q30">
        <v>0</v>
      </c>
      <c r="R30">
        <v>0</v>
      </c>
      <c r="S30">
        <v>0</v>
      </c>
      <c r="T30" s="54">
        <f t="shared" si="2"/>
        <v>9</v>
      </c>
      <c r="U30" s="4">
        <v>2</v>
      </c>
      <c r="V30">
        <f t="shared" si="3"/>
        <v>11</v>
      </c>
    </row>
    <row r="31" spans="1:22" x14ac:dyDescent="0.2">
      <c r="A31" s="11">
        <v>40336</v>
      </c>
      <c r="B31">
        <v>5</v>
      </c>
      <c r="C31">
        <v>0.33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3.67</v>
      </c>
      <c r="P31">
        <v>0</v>
      </c>
      <c r="Q31">
        <v>0</v>
      </c>
      <c r="R31">
        <v>0</v>
      </c>
      <c r="S31">
        <v>0</v>
      </c>
      <c r="T31" s="54">
        <f t="shared" si="2"/>
        <v>9</v>
      </c>
      <c r="U31" s="4">
        <v>2</v>
      </c>
      <c r="V31">
        <f t="shared" si="3"/>
        <v>11</v>
      </c>
    </row>
    <row r="32" spans="1:22" x14ac:dyDescent="0.2">
      <c r="A32" s="11">
        <v>40337</v>
      </c>
      <c r="B32">
        <v>5</v>
      </c>
      <c r="C32">
        <v>1</v>
      </c>
      <c r="D32">
        <v>0</v>
      </c>
      <c r="E32">
        <v>0</v>
      </c>
      <c r="F32">
        <v>2.5</v>
      </c>
      <c r="G32">
        <v>0</v>
      </c>
      <c r="H32">
        <v>0</v>
      </c>
      <c r="I32">
        <v>0</v>
      </c>
      <c r="J32">
        <v>0</v>
      </c>
      <c r="K32">
        <v>0</v>
      </c>
      <c r="L32">
        <v>0.5</v>
      </c>
      <c r="M32">
        <v>0</v>
      </c>
      <c r="N32">
        <v>0</v>
      </c>
      <c r="O32">
        <v>16.5</v>
      </c>
      <c r="P32">
        <v>0</v>
      </c>
      <c r="Q32">
        <v>0</v>
      </c>
      <c r="R32">
        <v>0</v>
      </c>
      <c r="S32">
        <v>0</v>
      </c>
      <c r="T32" s="54">
        <f t="shared" si="2"/>
        <v>25.5</v>
      </c>
      <c r="U32" s="4">
        <v>14.5</v>
      </c>
      <c r="V32">
        <f t="shared" si="3"/>
        <v>40</v>
      </c>
    </row>
    <row r="33" spans="1:22" x14ac:dyDescent="0.2">
      <c r="A33" s="11">
        <v>40338</v>
      </c>
      <c r="B33">
        <v>5</v>
      </c>
      <c r="C33">
        <v>1</v>
      </c>
      <c r="D33">
        <v>0</v>
      </c>
      <c r="E33">
        <v>0</v>
      </c>
      <c r="F33">
        <v>2.5</v>
      </c>
      <c r="G33">
        <v>0</v>
      </c>
      <c r="H33">
        <v>0</v>
      </c>
      <c r="I33">
        <v>0</v>
      </c>
      <c r="J33">
        <v>0</v>
      </c>
      <c r="K33">
        <v>0</v>
      </c>
      <c r="L33">
        <v>0.5</v>
      </c>
      <c r="M33">
        <v>0</v>
      </c>
      <c r="N33">
        <v>0</v>
      </c>
      <c r="O33">
        <v>16.5</v>
      </c>
      <c r="P33">
        <v>0</v>
      </c>
      <c r="Q33">
        <v>0</v>
      </c>
      <c r="R33">
        <v>0</v>
      </c>
      <c r="S33">
        <v>0</v>
      </c>
      <c r="T33" s="54">
        <f t="shared" si="2"/>
        <v>25.5</v>
      </c>
      <c r="U33" s="4">
        <v>14.5</v>
      </c>
      <c r="V33">
        <f t="shared" si="3"/>
        <v>40</v>
      </c>
    </row>
    <row r="34" spans="1:22" x14ac:dyDescent="0.2">
      <c r="A34" s="11">
        <v>40339</v>
      </c>
      <c r="B34">
        <v>2</v>
      </c>
      <c r="C34">
        <v>0.5</v>
      </c>
      <c r="D34">
        <v>0</v>
      </c>
      <c r="E34">
        <v>0</v>
      </c>
      <c r="F34">
        <v>0.5</v>
      </c>
      <c r="G34">
        <v>0</v>
      </c>
      <c r="H34">
        <v>0</v>
      </c>
      <c r="I34">
        <v>0</v>
      </c>
      <c r="J34">
        <v>0</v>
      </c>
      <c r="K34">
        <v>0</v>
      </c>
      <c r="L34">
        <v>0.5</v>
      </c>
      <c r="M34">
        <v>0</v>
      </c>
      <c r="N34">
        <v>0</v>
      </c>
      <c r="O34">
        <v>2.5</v>
      </c>
      <c r="P34">
        <v>0</v>
      </c>
      <c r="Q34">
        <v>0</v>
      </c>
      <c r="R34">
        <v>0</v>
      </c>
      <c r="S34">
        <v>0</v>
      </c>
      <c r="T34" s="54">
        <f t="shared" si="2"/>
        <v>6</v>
      </c>
      <c r="U34" s="4">
        <v>3.5</v>
      </c>
      <c r="V34">
        <f t="shared" si="3"/>
        <v>9.5</v>
      </c>
    </row>
    <row r="35" spans="1:22" x14ac:dyDescent="0.2">
      <c r="A35" s="11">
        <v>40340</v>
      </c>
      <c r="B35">
        <v>2</v>
      </c>
      <c r="C35">
        <v>0.5</v>
      </c>
      <c r="D35">
        <v>0</v>
      </c>
      <c r="E35">
        <v>0</v>
      </c>
      <c r="F35">
        <v>0.5</v>
      </c>
      <c r="G35">
        <v>0</v>
      </c>
      <c r="H35">
        <v>0</v>
      </c>
      <c r="I35">
        <v>0</v>
      </c>
      <c r="J35">
        <v>0</v>
      </c>
      <c r="K35">
        <v>0</v>
      </c>
      <c r="L35">
        <v>0.5</v>
      </c>
      <c r="M35">
        <v>0</v>
      </c>
      <c r="N35">
        <v>0</v>
      </c>
      <c r="O35">
        <v>2.5</v>
      </c>
      <c r="P35">
        <v>0</v>
      </c>
      <c r="Q35">
        <v>0</v>
      </c>
      <c r="R35">
        <v>0</v>
      </c>
      <c r="S35">
        <v>0</v>
      </c>
      <c r="T35" s="54">
        <f t="shared" si="2"/>
        <v>6</v>
      </c>
      <c r="U35" s="4">
        <v>3.5</v>
      </c>
      <c r="V35">
        <f t="shared" si="1"/>
        <v>9.5</v>
      </c>
    </row>
    <row r="36" spans="1:22" x14ac:dyDescent="0.2">
      <c r="A36" s="11">
        <v>40341</v>
      </c>
      <c r="B36">
        <v>15.6</v>
      </c>
      <c r="C36">
        <v>0.66</v>
      </c>
      <c r="D36">
        <v>0</v>
      </c>
      <c r="E36">
        <v>0</v>
      </c>
      <c r="F36">
        <v>0</v>
      </c>
      <c r="G36">
        <v>0</v>
      </c>
      <c r="H36">
        <v>0</v>
      </c>
      <c r="I36">
        <v>0.33</v>
      </c>
      <c r="J36">
        <v>0.33</v>
      </c>
      <c r="K36">
        <v>0</v>
      </c>
      <c r="L36">
        <v>0</v>
      </c>
      <c r="M36">
        <v>0</v>
      </c>
      <c r="N36">
        <v>0</v>
      </c>
      <c r="O36">
        <v>4</v>
      </c>
      <c r="P36">
        <v>0</v>
      </c>
      <c r="Q36">
        <v>0</v>
      </c>
      <c r="R36">
        <v>0</v>
      </c>
      <c r="S36">
        <v>0</v>
      </c>
      <c r="T36" s="54">
        <f t="shared" si="2"/>
        <v>20.919999999999995</v>
      </c>
      <c r="U36" s="4">
        <v>5.6</v>
      </c>
      <c r="V36">
        <f>T36+U36</f>
        <v>26.519999999999996</v>
      </c>
    </row>
    <row r="37" spans="1:22" x14ac:dyDescent="0.2">
      <c r="A37" s="11">
        <v>40342</v>
      </c>
      <c r="B37">
        <v>15.6</v>
      </c>
      <c r="C37">
        <v>0.66</v>
      </c>
      <c r="D37">
        <v>0</v>
      </c>
      <c r="E37">
        <v>0</v>
      </c>
      <c r="F37">
        <v>0</v>
      </c>
      <c r="G37">
        <v>0</v>
      </c>
      <c r="H37">
        <v>0</v>
      </c>
      <c r="I37">
        <v>0.33</v>
      </c>
      <c r="J37">
        <v>0.33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 s="54">
        <f t="shared" si="2"/>
        <v>20.919999999999995</v>
      </c>
      <c r="U37" s="4">
        <v>5.6</v>
      </c>
      <c r="V37">
        <f t="shared" si="1"/>
        <v>26.519999999999996</v>
      </c>
    </row>
    <row r="38" spans="1:22" x14ac:dyDescent="0.2">
      <c r="A38" s="11">
        <v>40343</v>
      </c>
      <c r="B38">
        <v>15.6</v>
      </c>
      <c r="C38">
        <v>0.66</v>
      </c>
      <c r="D38">
        <v>0</v>
      </c>
      <c r="E38">
        <v>0</v>
      </c>
      <c r="F38">
        <v>0</v>
      </c>
      <c r="G38">
        <v>0</v>
      </c>
      <c r="H38">
        <v>0</v>
      </c>
      <c r="I38">
        <v>0.33</v>
      </c>
      <c r="J38">
        <v>0.33</v>
      </c>
      <c r="K38">
        <v>0</v>
      </c>
      <c r="L38">
        <v>0</v>
      </c>
      <c r="M38">
        <v>0</v>
      </c>
      <c r="N38">
        <v>0</v>
      </c>
      <c r="O38">
        <v>4</v>
      </c>
      <c r="P38">
        <v>0</v>
      </c>
      <c r="Q38">
        <v>0</v>
      </c>
      <c r="R38">
        <v>0</v>
      </c>
      <c r="S38">
        <v>0</v>
      </c>
      <c r="T38" s="54">
        <f t="shared" si="0"/>
        <v>20.919999999999995</v>
      </c>
      <c r="U38" s="4">
        <v>5.6</v>
      </c>
      <c r="V38">
        <f t="shared" si="1"/>
        <v>26.519999999999996</v>
      </c>
    </row>
    <row r="39" spans="1:22" x14ac:dyDescent="0.2">
      <c r="A39" s="11">
        <v>40344</v>
      </c>
      <c r="B39">
        <v>77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1.5</v>
      </c>
      <c r="M39">
        <v>0</v>
      </c>
      <c r="N39">
        <v>0</v>
      </c>
      <c r="O39">
        <v>9.5</v>
      </c>
      <c r="P39">
        <v>0</v>
      </c>
      <c r="Q39">
        <v>0</v>
      </c>
      <c r="R39">
        <v>0</v>
      </c>
      <c r="S39">
        <v>0</v>
      </c>
      <c r="T39" s="54">
        <f t="shared" si="0"/>
        <v>89</v>
      </c>
      <c r="U39" s="4">
        <v>40.5</v>
      </c>
      <c r="V39">
        <f t="shared" si="1"/>
        <v>129.5</v>
      </c>
    </row>
    <row r="40" spans="1:22" x14ac:dyDescent="0.2">
      <c r="A40" s="11">
        <v>40345</v>
      </c>
      <c r="B40">
        <v>77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1.5</v>
      </c>
      <c r="M40">
        <v>0</v>
      </c>
      <c r="N40">
        <v>0</v>
      </c>
      <c r="O40">
        <v>9.5</v>
      </c>
      <c r="P40">
        <v>0</v>
      </c>
      <c r="Q40">
        <v>0</v>
      </c>
      <c r="R40">
        <v>0</v>
      </c>
      <c r="S40">
        <v>0</v>
      </c>
      <c r="T40" s="54">
        <f t="shared" si="0"/>
        <v>89</v>
      </c>
      <c r="U40" s="4">
        <v>40.5</v>
      </c>
      <c r="V40">
        <f t="shared" si="1"/>
        <v>129.5</v>
      </c>
    </row>
    <row r="41" spans="1:22" x14ac:dyDescent="0.2">
      <c r="A41" s="11">
        <v>40346</v>
      </c>
      <c r="B41">
        <v>20</v>
      </c>
      <c r="C41">
        <v>0</v>
      </c>
      <c r="D41">
        <v>0</v>
      </c>
      <c r="E41">
        <v>0.5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2.5</v>
      </c>
      <c r="P41">
        <v>0</v>
      </c>
      <c r="Q41">
        <v>0</v>
      </c>
      <c r="R41">
        <v>0.5</v>
      </c>
      <c r="S41">
        <v>0</v>
      </c>
      <c r="T41" s="54">
        <f>SUM(B41:S41)</f>
        <v>24.5</v>
      </c>
      <c r="U41" s="4">
        <v>4</v>
      </c>
      <c r="V41">
        <f>T41+U41</f>
        <v>28.5</v>
      </c>
    </row>
    <row r="42" spans="1:22" x14ac:dyDescent="0.2">
      <c r="A42" s="11">
        <v>40347</v>
      </c>
      <c r="B42">
        <v>20</v>
      </c>
      <c r="C42">
        <v>0</v>
      </c>
      <c r="D42">
        <v>0</v>
      </c>
      <c r="E42">
        <v>0.5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2.5</v>
      </c>
      <c r="P42">
        <v>0</v>
      </c>
      <c r="Q42">
        <v>0</v>
      </c>
      <c r="R42">
        <v>0.5</v>
      </c>
      <c r="S42">
        <v>0</v>
      </c>
      <c r="T42" s="54">
        <f t="shared" si="0"/>
        <v>24.5</v>
      </c>
      <c r="U42" s="4">
        <v>4</v>
      </c>
      <c r="V42">
        <f t="shared" si="1"/>
        <v>28.5</v>
      </c>
    </row>
    <row r="43" spans="1:22" x14ac:dyDescent="0.2">
      <c r="A43" s="11">
        <v>40348</v>
      </c>
      <c r="B43">
        <v>38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0.66</v>
      </c>
      <c r="P43">
        <v>0</v>
      </c>
      <c r="Q43">
        <v>0</v>
      </c>
      <c r="R43">
        <v>0</v>
      </c>
      <c r="S43">
        <v>0</v>
      </c>
      <c r="T43" s="54">
        <f>SUM(B43:S43)</f>
        <v>39.659999999999997</v>
      </c>
      <c r="U43" s="4">
        <v>2.33</v>
      </c>
      <c r="V43">
        <f>T43+U43</f>
        <v>41.989999999999995</v>
      </c>
    </row>
    <row r="44" spans="1:22" x14ac:dyDescent="0.2">
      <c r="A44" s="11">
        <v>40349</v>
      </c>
      <c r="B44">
        <v>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0.66</v>
      </c>
      <c r="P44">
        <v>0</v>
      </c>
      <c r="Q44">
        <v>0</v>
      </c>
      <c r="R44">
        <v>0</v>
      </c>
      <c r="S44">
        <v>0</v>
      </c>
      <c r="T44" s="54">
        <f t="shared" si="0"/>
        <v>39.659999999999997</v>
      </c>
      <c r="U44" s="4">
        <v>2.33</v>
      </c>
      <c r="V44">
        <f t="shared" si="1"/>
        <v>41.989999999999995</v>
      </c>
    </row>
    <row r="45" spans="1:22" x14ac:dyDescent="0.2">
      <c r="A45" s="11">
        <v>40350</v>
      </c>
      <c r="B45">
        <v>38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0.66</v>
      </c>
      <c r="P45">
        <v>0</v>
      </c>
      <c r="Q45">
        <v>0</v>
      </c>
      <c r="R45">
        <v>0</v>
      </c>
      <c r="S45">
        <v>0</v>
      </c>
      <c r="T45" s="54">
        <f t="shared" si="0"/>
        <v>39.659999999999997</v>
      </c>
      <c r="U45" s="4">
        <v>2.33</v>
      </c>
      <c r="V45">
        <f t="shared" si="1"/>
        <v>41.989999999999995</v>
      </c>
    </row>
    <row r="46" spans="1:22" x14ac:dyDescent="0.2">
      <c r="A46" s="11">
        <v>40351</v>
      </c>
      <c r="B46">
        <v>25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0.5</v>
      </c>
      <c r="P46">
        <v>0</v>
      </c>
      <c r="Q46">
        <v>0</v>
      </c>
      <c r="R46">
        <v>0</v>
      </c>
      <c r="S46">
        <v>0</v>
      </c>
      <c r="T46" s="54">
        <f t="shared" si="0"/>
        <v>26.5</v>
      </c>
      <c r="U46" s="4">
        <v>2.5</v>
      </c>
      <c r="V46">
        <f t="shared" si="1"/>
        <v>29</v>
      </c>
    </row>
    <row r="47" spans="1:22" x14ac:dyDescent="0.2">
      <c r="A47" s="11">
        <v>40352</v>
      </c>
      <c r="B47">
        <v>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0.5</v>
      </c>
      <c r="P47">
        <v>0</v>
      </c>
      <c r="Q47">
        <v>0</v>
      </c>
      <c r="R47">
        <v>0</v>
      </c>
      <c r="S47">
        <v>0</v>
      </c>
      <c r="T47" s="54">
        <f t="shared" si="0"/>
        <v>26.5</v>
      </c>
      <c r="U47" s="4">
        <v>2.5</v>
      </c>
      <c r="V47">
        <f t="shared" si="1"/>
        <v>29</v>
      </c>
    </row>
    <row r="48" spans="1:22" x14ac:dyDescent="0.2">
      <c r="A48" s="11">
        <v>40353</v>
      </c>
      <c r="B48">
        <v>24.5</v>
      </c>
      <c r="C48">
        <v>0</v>
      </c>
      <c r="D48">
        <v>0</v>
      </c>
      <c r="E48">
        <v>0</v>
      </c>
      <c r="F48">
        <v>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0.5</v>
      </c>
      <c r="P48">
        <v>0</v>
      </c>
      <c r="Q48">
        <v>0</v>
      </c>
      <c r="R48">
        <v>0</v>
      </c>
      <c r="S48">
        <v>0</v>
      </c>
      <c r="T48" s="54">
        <f t="shared" si="0"/>
        <v>25.5</v>
      </c>
      <c r="U48" s="4">
        <v>0.5</v>
      </c>
      <c r="V48">
        <f t="shared" si="1"/>
        <v>26</v>
      </c>
    </row>
    <row r="49" spans="1:22" x14ac:dyDescent="0.2">
      <c r="A49" s="11">
        <v>40354</v>
      </c>
      <c r="B49">
        <v>24.5</v>
      </c>
      <c r="C49">
        <v>0</v>
      </c>
      <c r="D49">
        <v>0</v>
      </c>
      <c r="E49">
        <v>0</v>
      </c>
      <c r="F49">
        <v>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0.5</v>
      </c>
      <c r="P49">
        <v>0</v>
      </c>
      <c r="Q49">
        <v>0</v>
      </c>
      <c r="R49">
        <v>0</v>
      </c>
      <c r="S49">
        <v>0</v>
      </c>
      <c r="T49" s="54">
        <f t="shared" si="0"/>
        <v>25.5</v>
      </c>
      <c r="U49" s="4">
        <v>0.5</v>
      </c>
      <c r="V49">
        <f t="shared" si="1"/>
        <v>26</v>
      </c>
    </row>
    <row r="50" spans="1:22" x14ac:dyDescent="0.2">
      <c r="A50" s="11">
        <v>40355</v>
      </c>
      <c r="B50">
        <v>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0.33</v>
      </c>
      <c r="M50">
        <v>0</v>
      </c>
      <c r="N50">
        <v>0</v>
      </c>
      <c r="O50">
        <v>0.66</v>
      </c>
      <c r="P50">
        <v>0</v>
      </c>
      <c r="Q50">
        <v>0</v>
      </c>
      <c r="R50">
        <v>0</v>
      </c>
      <c r="S50">
        <v>0</v>
      </c>
      <c r="T50" s="54">
        <f t="shared" si="0"/>
        <v>26.99</v>
      </c>
      <c r="U50" s="4">
        <v>0</v>
      </c>
      <c r="V50">
        <f t="shared" si="1"/>
        <v>26.99</v>
      </c>
    </row>
    <row r="51" spans="1:22" x14ac:dyDescent="0.2">
      <c r="A51" s="11">
        <v>40356</v>
      </c>
      <c r="B51">
        <v>26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0.33</v>
      </c>
      <c r="M51">
        <v>0</v>
      </c>
      <c r="N51">
        <v>0</v>
      </c>
      <c r="O51">
        <v>0.66</v>
      </c>
      <c r="P51">
        <v>0</v>
      </c>
      <c r="Q51">
        <v>0</v>
      </c>
      <c r="R51">
        <v>0</v>
      </c>
      <c r="S51">
        <v>0</v>
      </c>
      <c r="T51" s="54">
        <f t="shared" si="0"/>
        <v>26.99</v>
      </c>
      <c r="U51" s="4">
        <v>0</v>
      </c>
      <c r="V51">
        <f t="shared" si="1"/>
        <v>26.99</v>
      </c>
    </row>
    <row r="52" spans="1:22" x14ac:dyDescent="0.2">
      <c r="A52" s="11">
        <v>40357</v>
      </c>
      <c r="B52">
        <v>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0.33</v>
      </c>
      <c r="M52">
        <v>0</v>
      </c>
      <c r="N52">
        <v>0</v>
      </c>
      <c r="O52">
        <v>0.66</v>
      </c>
      <c r="P52">
        <v>0</v>
      </c>
      <c r="Q52">
        <v>0</v>
      </c>
      <c r="R52">
        <v>0</v>
      </c>
      <c r="S52">
        <v>0</v>
      </c>
      <c r="T52" s="54">
        <f>SUM(B52:S52)</f>
        <v>26.99</v>
      </c>
      <c r="U52" s="4">
        <v>0</v>
      </c>
      <c r="V52">
        <f>T52+U52</f>
        <v>26.99</v>
      </c>
    </row>
    <row r="53" spans="1:22" x14ac:dyDescent="0.2">
      <c r="A53" s="11">
        <v>40358</v>
      </c>
      <c r="B53">
        <v>7</v>
      </c>
      <c r="C53">
        <v>0.5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54">
        <f>SUM(B53:S53)</f>
        <v>7.5</v>
      </c>
      <c r="U53" s="4">
        <v>1</v>
      </c>
      <c r="V53">
        <f>T53+U53</f>
        <v>8.5</v>
      </c>
    </row>
    <row r="54" spans="1:22" x14ac:dyDescent="0.2">
      <c r="A54" s="11">
        <v>40359</v>
      </c>
      <c r="B54">
        <v>7</v>
      </c>
      <c r="C54">
        <v>0.5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54">
        <f t="shared" si="0"/>
        <v>7.5</v>
      </c>
      <c r="U54" s="4">
        <v>1</v>
      </c>
      <c r="V54">
        <f t="shared" si="1"/>
        <v>8.5</v>
      </c>
    </row>
    <row r="55" spans="1:22" x14ac:dyDescent="0.2">
      <c r="A55" s="11">
        <v>40360</v>
      </c>
      <c r="B55">
        <v>20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  <c r="O55">
        <v>1.5</v>
      </c>
      <c r="P55">
        <v>0</v>
      </c>
      <c r="Q55">
        <v>0</v>
      </c>
      <c r="R55">
        <v>0</v>
      </c>
      <c r="S55">
        <v>0</v>
      </c>
      <c r="T55" s="54">
        <f>SUM(B55:S55)</f>
        <v>25.5</v>
      </c>
      <c r="U55" s="4">
        <v>5.5</v>
      </c>
      <c r="V55">
        <f>T55+U55</f>
        <v>31</v>
      </c>
    </row>
    <row r="56" spans="1:22" x14ac:dyDescent="0.2">
      <c r="A56" s="11">
        <v>40361</v>
      </c>
      <c r="B56">
        <v>20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3</v>
      </c>
      <c r="J56">
        <v>0</v>
      </c>
      <c r="K56">
        <v>0</v>
      </c>
      <c r="L56">
        <v>0</v>
      </c>
      <c r="M56">
        <v>0</v>
      </c>
      <c r="N56">
        <v>0</v>
      </c>
      <c r="O56">
        <v>1.5</v>
      </c>
      <c r="P56">
        <v>0</v>
      </c>
      <c r="Q56">
        <v>0</v>
      </c>
      <c r="R56">
        <v>0</v>
      </c>
      <c r="S56">
        <v>0</v>
      </c>
      <c r="T56" s="54">
        <f t="shared" si="0"/>
        <v>25.5</v>
      </c>
      <c r="U56" s="4">
        <v>5.5</v>
      </c>
      <c r="V56">
        <f t="shared" si="1"/>
        <v>31</v>
      </c>
    </row>
    <row r="57" spans="1:22" x14ac:dyDescent="0.2">
      <c r="A57" s="11">
        <v>40362</v>
      </c>
      <c r="B57" t="s">
        <v>32</v>
      </c>
      <c r="C57" t="s">
        <v>32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</row>
    <row r="58" spans="1:22" x14ac:dyDescent="0.2">
      <c r="A58" s="11">
        <v>40363</v>
      </c>
      <c r="B58" t="s">
        <v>32</v>
      </c>
      <c r="C58" t="s">
        <v>32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</row>
    <row r="59" spans="1:22" x14ac:dyDescent="0.2">
      <c r="A59" s="11">
        <v>40364</v>
      </c>
      <c r="B59" t="s">
        <v>32</v>
      </c>
      <c r="C59" t="s">
        <v>32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</row>
    <row r="60" spans="1:22" x14ac:dyDescent="0.2">
      <c r="A60" s="11">
        <v>40365</v>
      </c>
      <c r="B60" t="s">
        <v>32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</row>
    <row r="61" spans="1:22" x14ac:dyDescent="0.2">
      <c r="A61" s="11">
        <v>40366</v>
      </c>
      <c r="B61">
        <v>10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1</v>
      </c>
      <c r="S61">
        <v>0</v>
      </c>
      <c r="T61" s="54">
        <f t="shared" si="0"/>
        <v>15</v>
      </c>
      <c r="U61">
        <v>2</v>
      </c>
      <c r="V61">
        <f t="shared" si="1"/>
        <v>17</v>
      </c>
    </row>
    <row r="62" spans="1:22" x14ac:dyDescent="0.2">
      <c r="A62" s="11">
        <v>40367</v>
      </c>
      <c r="B62">
        <v>12.5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54">
        <f t="shared" si="0"/>
        <v>13.5</v>
      </c>
      <c r="U62">
        <v>1.5</v>
      </c>
      <c r="V62">
        <f t="shared" si="1"/>
        <v>15</v>
      </c>
    </row>
    <row r="63" spans="1:22" x14ac:dyDescent="0.2">
      <c r="A63" s="11">
        <v>40368</v>
      </c>
      <c r="B63">
        <v>12.5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54">
        <f t="shared" si="0"/>
        <v>13.5</v>
      </c>
      <c r="U63">
        <v>1.5</v>
      </c>
      <c r="V63">
        <f t="shared" si="1"/>
        <v>15</v>
      </c>
    </row>
    <row r="64" spans="1:22" x14ac:dyDescent="0.2">
      <c r="A64" s="11">
        <v>40369</v>
      </c>
      <c r="B64">
        <v>27.33</v>
      </c>
      <c r="C64">
        <v>0.33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</v>
      </c>
      <c r="S64">
        <v>0</v>
      </c>
      <c r="T64" s="54">
        <f t="shared" si="0"/>
        <v>28.989999999999995</v>
      </c>
      <c r="U64">
        <v>1</v>
      </c>
      <c r="V64">
        <f t="shared" si="1"/>
        <v>29.989999999999995</v>
      </c>
    </row>
    <row r="65" spans="1:22" x14ac:dyDescent="0.2">
      <c r="A65" s="11">
        <v>40370</v>
      </c>
      <c r="B65">
        <v>27.33</v>
      </c>
      <c r="C65">
        <v>0.33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</v>
      </c>
      <c r="S65">
        <v>0</v>
      </c>
      <c r="T65" s="54">
        <f t="shared" si="0"/>
        <v>28.989999999999995</v>
      </c>
      <c r="U65">
        <v>1</v>
      </c>
      <c r="V65">
        <f t="shared" si="1"/>
        <v>29.989999999999995</v>
      </c>
    </row>
    <row r="66" spans="1:22" x14ac:dyDescent="0.2">
      <c r="A66" s="11">
        <v>40371</v>
      </c>
      <c r="B66">
        <v>27.33</v>
      </c>
      <c r="C66">
        <v>0.33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</v>
      </c>
      <c r="S66">
        <v>0</v>
      </c>
      <c r="T66" s="54">
        <f>SUM(B66:S66)</f>
        <v>28.989999999999995</v>
      </c>
      <c r="U66">
        <v>1</v>
      </c>
      <c r="V66">
        <f>T66+U66</f>
        <v>29.989999999999995</v>
      </c>
    </row>
    <row r="67" spans="1:22" x14ac:dyDescent="0.2">
      <c r="A67" s="11">
        <v>40372</v>
      </c>
      <c r="B67">
        <v>7.5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4</v>
      </c>
      <c r="J67">
        <v>0</v>
      </c>
      <c r="K67">
        <v>0</v>
      </c>
      <c r="L67">
        <v>1.5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0</v>
      </c>
      <c r="T67" s="54">
        <f>SUM(B67:S67)</f>
        <v>16</v>
      </c>
      <c r="U67">
        <v>1.5</v>
      </c>
      <c r="V67">
        <f>T67+U67</f>
        <v>17.5</v>
      </c>
    </row>
    <row r="68" spans="1:22" x14ac:dyDescent="0.2">
      <c r="A68" s="11">
        <v>40373</v>
      </c>
      <c r="B68">
        <v>7.5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4</v>
      </c>
      <c r="J68">
        <v>0</v>
      </c>
      <c r="K68">
        <v>0</v>
      </c>
      <c r="L68">
        <v>1.5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 s="54">
        <f t="shared" si="0"/>
        <v>16</v>
      </c>
      <c r="U68">
        <v>1.5</v>
      </c>
      <c r="V68">
        <f t="shared" si="1"/>
        <v>17.5</v>
      </c>
    </row>
    <row r="69" spans="1:22" x14ac:dyDescent="0.2">
      <c r="A69" s="11">
        <v>40374</v>
      </c>
      <c r="B69">
        <v>9.5</v>
      </c>
      <c r="C69">
        <v>0.5</v>
      </c>
      <c r="D69">
        <v>0</v>
      </c>
      <c r="E69">
        <v>0</v>
      </c>
      <c r="F69">
        <v>0</v>
      </c>
      <c r="G69">
        <v>0</v>
      </c>
      <c r="H69" s="1">
        <v>0</v>
      </c>
      <c r="I69" s="4">
        <v>4</v>
      </c>
      <c r="J69" s="4">
        <v>0</v>
      </c>
      <c r="K69" s="4">
        <v>0</v>
      </c>
      <c r="L69" s="4">
        <v>0</v>
      </c>
      <c r="M69" s="4">
        <v>0</v>
      </c>
      <c r="N69" s="1">
        <v>0</v>
      </c>
      <c r="O69" s="4">
        <v>0.5</v>
      </c>
      <c r="P69" s="4">
        <v>0</v>
      </c>
      <c r="Q69" s="1">
        <v>0</v>
      </c>
      <c r="R69" s="4">
        <v>0</v>
      </c>
      <c r="S69" s="1">
        <v>0</v>
      </c>
      <c r="T69" s="54">
        <f t="shared" si="0"/>
        <v>14.5</v>
      </c>
      <c r="U69" s="4">
        <v>0.5</v>
      </c>
      <c r="V69">
        <f t="shared" si="1"/>
        <v>15</v>
      </c>
    </row>
    <row r="70" spans="1:22" x14ac:dyDescent="0.2">
      <c r="A70" s="11">
        <v>40375</v>
      </c>
      <c r="B70">
        <v>9.5</v>
      </c>
      <c r="C70">
        <v>0.5</v>
      </c>
      <c r="D70">
        <v>0</v>
      </c>
      <c r="E70">
        <v>0</v>
      </c>
      <c r="F70">
        <v>0</v>
      </c>
      <c r="G70">
        <v>0</v>
      </c>
      <c r="H70" s="1">
        <v>0</v>
      </c>
      <c r="I70" s="4">
        <v>4</v>
      </c>
      <c r="J70" s="4">
        <v>0</v>
      </c>
      <c r="K70" s="4">
        <v>0</v>
      </c>
      <c r="L70" s="4">
        <v>0</v>
      </c>
      <c r="M70" s="4">
        <v>0</v>
      </c>
      <c r="N70" s="1">
        <v>0</v>
      </c>
      <c r="O70" s="4">
        <v>0.5</v>
      </c>
      <c r="P70" s="4">
        <v>0</v>
      </c>
      <c r="Q70" s="1">
        <v>0</v>
      </c>
      <c r="R70" s="4">
        <v>0</v>
      </c>
      <c r="S70" s="1">
        <v>0</v>
      </c>
      <c r="T70" s="54">
        <f t="shared" si="0"/>
        <v>14.5</v>
      </c>
      <c r="U70" s="4">
        <v>0.5</v>
      </c>
      <c r="V70">
        <f t="shared" si="1"/>
        <v>15</v>
      </c>
    </row>
    <row r="71" spans="1:22" x14ac:dyDescent="0.2">
      <c r="A71" s="11">
        <v>40376</v>
      </c>
      <c r="B71">
        <v>46</v>
      </c>
      <c r="C71">
        <v>1</v>
      </c>
      <c r="D71">
        <v>0</v>
      </c>
      <c r="E71">
        <v>0</v>
      </c>
      <c r="F71">
        <v>0.33</v>
      </c>
      <c r="G71">
        <v>0</v>
      </c>
      <c r="H71">
        <v>0</v>
      </c>
      <c r="I71">
        <v>2</v>
      </c>
      <c r="J71">
        <v>0</v>
      </c>
      <c r="K71">
        <v>0</v>
      </c>
      <c r="L71">
        <v>2.66</v>
      </c>
      <c r="M71">
        <v>0</v>
      </c>
      <c r="N71">
        <v>0</v>
      </c>
      <c r="O71">
        <v>1.66</v>
      </c>
      <c r="P71">
        <v>0</v>
      </c>
      <c r="Q71">
        <v>0</v>
      </c>
      <c r="R71">
        <v>0</v>
      </c>
      <c r="S71">
        <v>0</v>
      </c>
      <c r="T71" s="54">
        <f t="shared" si="0"/>
        <v>53.649999999999991</v>
      </c>
      <c r="U71" s="4">
        <v>2.66</v>
      </c>
      <c r="V71">
        <f t="shared" si="1"/>
        <v>56.309999999999988</v>
      </c>
    </row>
    <row r="72" spans="1:22" x14ac:dyDescent="0.2">
      <c r="A72" s="11">
        <v>40377</v>
      </c>
      <c r="B72">
        <v>46</v>
      </c>
      <c r="C72">
        <v>1</v>
      </c>
      <c r="D72">
        <v>0</v>
      </c>
      <c r="E72">
        <v>0</v>
      </c>
      <c r="F72">
        <v>0.33</v>
      </c>
      <c r="G72">
        <v>0</v>
      </c>
      <c r="H72">
        <v>0</v>
      </c>
      <c r="I72">
        <v>2</v>
      </c>
      <c r="J72">
        <v>0</v>
      </c>
      <c r="K72">
        <v>0</v>
      </c>
      <c r="L72">
        <v>2.66</v>
      </c>
      <c r="M72">
        <v>0</v>
      </c>
      <c r="N72">
        <v>0</v>
      </c>
      <c r="O72">
        <v>1.66</v>
      </c>
      <c r="P72">
        <v>0</v>
      </c>
      <c r="Q72">
        <v>0</v>
      </c>
      <c r="R72">
        <v>0</v>
      </c>
      <c r="S72">
        <v>0</v>
      </c>
      <c r="T72" s="54">
        <f t="shared" si="0"/>
        <v>53.649999999999991</v>
      </c>
      <c r="U72" s="4">
        <v>2.66</v>
      </c>
      <c r="V72">
        <f t="shared" si="1"/>
        <v>56.309999999999988</v>
      </c>
    </row>
    <row r="73" spans="1:22" x14ac:dyDescent="0.2">
      <c r="A73" s="11">
        <v>40378</v>
      </c>
      <c r="B73">
        <v>46</v>
      </c>
      <c r="C73">
        <v>1</v>
      </c>
      <c r="D73">
        <v>0</v>
      </c>
      <c r="E73">
        <v>0</v>
      </c>
      <c r="F73">
        <v>0.33</v>
      </c>
      <c r="G73">
        <v>0</v>
      </c>
      <c r="H73">
        <v>0</v>
      </c>
      <c r="I73">
        <v>2</v>
      </c>
      <c r="J73">
        <v>0</v>
      </c>
      <c r="K73">
        <v>0</v>
      </c>
      <c r="L73">
        <v>2.66</v>
      </c>
      <c r="M73">
        <v>0</v>
      </c>
      <c r="N73">
        <v>0</v>
      </c>
      <c r="O73">
        <v>1.66</v>
      </c>
      <c r="P73">
        <v>0</v>
      </c>
      <c r="Q73">
        <v>0</v>
      </c>
      <c r="R73">
        <v>0</v>
      </c>
      <c r="S73">
        <v>0</v>
      </c>
      <c r="T73" s="54">
        <f>SUM(B73:S73)</f>
        <v>53.649999999999991</v>
      </c>
      <c r="U73" s="4">
        <v>2.66</v>
      </c>
      <c r="V73">
        <f>T73+U73</f>
        <v>56.309999999999988</v>
      </c>
    </row>
    <row r="74" spans="1:22" x14ac:dyDescent="0.2">
      <c r="A74" s="11">
        <v>40379</v>
      </c>
      <c r="B74">
        <v>23.5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0.5</v>
      </c>
      <c r="P74">
        <v>0</v>
      </c>
      <c r="Q74">
        <v>0</v>
      </c>
      <c r="R74">
        <v>0</v>
      </c>
      <c r="S74">
        <v>0</v>
      </c>
      <c r="T74" s="54">
        <f>SUM(B74:S74)</f>
        <v>26</v>
      </c>
      <c r="U74" s="4">
        <v>1.5</v>
      </c>
      <c r="V74">
        <f>T74+U74</f>
        <v>27.5</v>
      </c>
    </row>
    <row r="75" spans="1:22" x14ac:dyDescent="0.2">
      <c r="A75" s="11">
        <v>40380</v>
      </c>
      <c r="B75">
        <v>23.5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0.5</v>
      </c>
      <c r="P75">
        <v>0</v>
      </c>
      <c r="Q75">
        <v>0</v>
      </c>
      <c r="R75">
        <v>0</v>
      </c>
      <c r="S75">
        <v>0</v>
      </c>
      <c r="T75" s="54">
        <f t="shared" ref="T75:T120" si="4">SUM(B75:S75)</f>
        <v>26</v>
      </c>
      <c r="U75" s="4">
        <v>1.5</v>
      </c>
      <c r="V75">
        <f t="shared" ref="V75:V110" si="5">T75+U75</f>
        <v>27.5</v>
      </c>
    </row>
    <row r="76" spans="1:22" x14ac:dyDescent="0.2">
      <c r="A76" s="11">
        <v>40381</v>
      </c>
      <c r="B76">
        <v>14.5</v>
      </c>
      <c r="C76">
        <v>0.5</v>
      </c>
      <c r="D76">
        <v>0</v>
      </c>
      <c r="E76">
        <v>0</v>
      </c>
      <c r="F76">
        <v>0</v>
      </c>
      <c r="G76">
        <v>0</v>
      </c>
      <c r="H76">
        <v>0</v>
      </c>
      <c r="I76">
        <v>6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0.5</v>
      </c>
      <c r="S76">
        <v>0</v>
      </c>
      <c r="T76" s="54">
        <f t="shared" si="4"/>
        <v>23.5</v>
      </c>
      <c r="U76" s="4">
        <v>1.5</v>
      </c>
      <c r="V76">
        <f t="shared" si="5"/>
        <v>25</v>
      </c>
    </row>
    <row r="77" spans="1:22" x14ac:dyDescent="0.2">
      <c r="A77" s="11">
        <v>40382</v>
      </c>
      <c r="B77">
        <v>14.5</v>
      </c>
      <c r="C77">
        <v>0.5</v>
      </c>
      <c r="D77">
        <v>0</v>
      </c>
      <c r="E77">
        <v>0</v>
      </c>
      <c r="F77">
        <v>0</v>
      </c>
      <c r="G77">
        <v>0</v>
      </c>
      <c r="H77">
        <v>0</v>
      </c>
      <c r="I77">
        <v>6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0</v>
      </c>
      <c r="Q77">
        <v>0</v>
      </c>
      <c r="R77">
        <v>0.5</v>
      </c>
      <c r="S77">
        <v>0</v>
      </c>
      <c r="T77" s="54">
        <f t="shared" si="4"/>
        <v>23.5</v>
      </c>
      <c r="U77" s="4">
        <v>1.5</v>
      </c>
      <c r="V77">
        <f t="shared" si="5"/>
        <v>25</v>
      </c>
    </row>
    <row r="78" spans="1:22" x14ac:dyDescent="0.2">
      <c r="A78" s="11">
        <v>40383</v>
      </c>
      <c r="B78">
        <v>13.3</v>
      </c>
      <c r="C78">
        <v>0.66</v>
      </c>
      <c r="D78">
        <v>0</v>
      </c>
      <c r="E78">
        <v>0.33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0.33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4">
        <f>SUM(B78:S78)</f>
        <v>15.620000000000001</v>
      </c>
      <c r="U78" s="4">
        <v>2</v>
      </c>
      <c r="V78">
        <f>T78+U78</f>
        <v>17.62</v>
      </c>
    </row>
    <row r="79" spans="1:22" x14ac:dyDescent="0.2">
      <c r="A79" s="11">
        <v>40384</v>
      </c>
      <c r="B79">
        <v>13.3</v>
      </c>
      <c r="C79">
        <v>0.66</v>
      </c>
      <c r="D79">
        <v>0</v>
      </c>
      <c r="E79">
        <v>0.33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0.33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54">
        <f t="shared" si="4"/>
        <v>15.620000000000001</v>
      </c>
      <c r="U79" s="4">
        <v>2</v>
      </c>
      <c r="V79">
        <f t="shared" si="5"/>
        <v>17.62</v>
      </c>
    </row>
    <row r="80" spans="1:22" x14ac:dyDescent="0.2">
      <c r="A80" s="11">
        <v>40385</v>
      </c>
      <c r="B80">
        <v>13.3</v>
      </c>
      <c r="C80">
        <v>0.66</v>
      </c>
      <c r="D80">
        <v>0</v>
      </c>
      <c r="E80">
        <v>0.33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0.33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54">
        <f t="shared" si="4"/>
        <v>15.620000000000001</v>
      </c>
      <c r="U80" s="4">
        <v>2</v>
      </c>
      <c r="V80">
        <f t="shared" si="5"/>
        <v>17.62</v>
      </c>
    </row>
    <row r="81" spans="1:22" x14ac:dyDescent="0.2">
      <c r="A81" s="11">
        <v>40386</v>
      </c>
      <c r="B81">
        <v>90.5</v>
      </c>
      <c r="C81">
        <v>5.5</v>
      </c>
      <c r="D81">
        <v>0</v>
      </c>
      <c r="E81">
        <v>6</v>
      </c>
      <c r="F81">
        <v>0</v>
      </c>
      <c r="G81">
        <v>0</v>
      </c>
      <c r="H81">
        <v>0</v>
      </c>
      <c r="I81">
        <v>31.5</v>
      </c>
      <c r="J81">
        <v>0</v>
      </c>
      <c r="K81">
        <v>0</v>
      </c>
      <c r="L81">
        <v>3</v>
      </c>
      <c r="M81">
        <v>0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 s="54">
        <f t="shared" si="4"/>
        <v>138.5</v>
      </c>
      <c r="U81" s="4">
        <v>44.5</v>
      </c>
      <c r="V81">
        <f t="shared" si="5"/>
        <v>183</v>
      </c>
    </row>
    <row r="82" spans="1:22" x14ac:dyDescent="0.2">
      <c r="A82" s="11">
        <v>40387</v>
      </c>
      <c r="B82">
        <v>90.5</v>
      </c>
      <c r="C82">
        <v>5.5</v>
      </c>
      <c r="D82">
        <v>0</v>
      </c>
      <c r="E82">
        <v>6</v>
      </c>
      <c r="F82">
        <v>0</v>
      </c>
      <c r="G82">
        <v>0</v>
      </c>
      <c r="H82">
        <v>0</v>
      </c>
      <c r="I82">
        <v>31.5</v>
      </c>
      <c r="J82">
        <v>0</v>
      </c>
      <c r="K82">
        <v>0</v>
      </c>
      <c r="L82">
        <v>3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 s="54">
        <f t="shared" si="4"/>
        <v>138.5</v>
      </c>
      <c r="U82" s="4">
        <v>44.5</v>
      </c>
      <c r="V82">
        <f t="shared" si="5"/>
        <v>183</v>
      </c>
    </row>
    <row r="83" spans="1:22" x14ac:dyDescent="0.2">
      <c r="A83" s="11">
        <v>40388</v>
      </c>
      <c r="B83">
        <v>58.5</v>
      </c>
      <c r="C83">
        <v>1.5</v>
      </c>
      <c r="D83">
        <v>0</v>
      </c>
      <c r="E83">
        <v>0</v>
      </c>
      <c r="F83">
        <v>0</v>
      </c>
      <c r="G83">
        <v>0</v>
      </c>
      <c r="H83">
        <v>0</v>
      </c>
      <c r="I83">
        <v>2.5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54">
        <f t="shared" si="4"/>
        <v>62.5</v>
      </c>
      <c r="U83" s="4">
        <v>4.5</v>
      </c>
      <c r="V83">
        <f t="shared" si="5"/>
        <v>67</v>
      </c>
    </row>
    <row r="84" spans="1:22" x14ac:dyDescent="0.2">
      <c r="A84" s="11">
        <v>40389</v>
      </c>
      <c r="B84">
        <v>58.5</v>
      </c>
      <c r="C84">
        <v>1.5</v>
      </c>
      <c r="D84">
        <v>0</v>
      </c>
      <c r="E84">
        <v>0</v>
      </c>
      <c r="F84">
        <v>0</v>
      </c>
      <c r="G84">
        <v>0</v>
      </c>
      <c r="H84">
        <v>0</v>
      </c>
      <c r="I84">
        <v>2.5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54">
        <f t="shared" si="4"/>
        <v>62.5</v>
      </c>
      <c r="U84" s="4">
        <v>4.5</v>
      </c>
      <c r="V84">
        <f t="shared" si="5"/>
        <v>67</v>
      </c>
    </row>
    <row r="85" spans="1:22" x14ac:dyDescent="0.2">
      <c r="A85" s="11">
        <v>40390</v>
      </c>
      <c r="B85">
        <v>93.6</v>
      </c>
      <c r="C85">
        <v>3.66</v>
      </c>
      <c r="D85">
        <v>0</v>
      </c>
      <c r="E85">
        <v>0.66</v>
      </c>
      <c r="F85">
        <v>0</v>
      </c>
      <c r="G85">
        <v>0</v>
      </c>
      <c r="H85">
        <v>0</v>
      </c>
      <c r="I85">
        <v>8</v>
      </c>
      <c r="J85">
        <v>0</v>
      </c>
      <c r="K85">
        <v>0</v>
      </c>
      <c r="L85">
        <v>2</v>
      </c>
      <c r="M85">
        <v>0</v>
      </c>
      <c r="N85">
        <v>0</v>
      </c>
      <c r="O85">
        <v>0.33</v>
      </c>
      <c r="P85">
        <v>0</v>
      </c>
      <c r="Q85">
        <v>0</v>
      </c>
      <c r="R85">
        <v>0</v>
      </c>
      <c r="S85">
        <v>0</v>
      </c>
      <c r="T85" s="54">
        <f t="shared" si="4"/>
        <v>108.24999999999999</v>
      </c>
      <c r="U85" s="4">
        <v>7.66</v>
      </c>
      <c r="V85">
        <f t="shared" si="5"/>
        <v>115.90999999999998</v>
      </c>
    </row>
    <row r="86" spans="1:22" x14ac:dyDescent="0.2">
      <c r="A86" s="11">
        <v>40391</v>
      </c>
      <c r="B86">
        <v>93.6</v>
      </c>
      <c r="C86">
        <v>3.66</v>
      </c>
      <c r="D86">
        <v>0</v>
      </c>
      <c r="E86">
        <v>0.66</v>
      </c>
      <c r="F86">
        <v>0</v>
      </c>
      <c r="G86">
        <v>0</v>
      </c>
      <c r="H86">
        <v>0</v>
      </c>
      <c r="I86">
        <v>8</v>
      </c>
      <c r="J86">
        <v>0</v>
      </c>
      <c r="K86">
        <v>0</v>
      </c>
      <c r="L86">
        <v>2</v>
      </c>
      <c r="M86">
        <v>0</v>
      </c>
      <c r="N86">
        <v>0</v>
      </c>
      <c r="O86">
        <v>0.33</v>
      </c>
      <c r="P86">
        <v>0</v>
      </c>
      <c r="Q86">
        <v>0</v>
      </c>
      <c r="R86">
        <v>0</v>
      </c>
      <c r="S86">
        <v>0</v>
      </c>
      <c r="T86" s="54">
        <f t="shared" si="4"/>
        <v>108.24999999999999</v>
      </c>
      <c r="U86" s="4">
        <v>7.66</v>
      </c>
      <c r="V86">
        <f t="shared" si="5"/>
        <v>115.90999999999998</v>
      </c>
    </row>
    <row r="87" spans="1:22" x14ac:dyDescent="0.2">
      <c r="A87" s="11">
        <v>40392</v>
      </c>
      <c r="B87">
        <v>93.6</v>
      </c>
      <c r="C87">
        <v>3.66</v>
      </c>
      <c r="D87">
        <v>0</v>
      </c>
      <c r="E87">
        <v>0.66</v>
      </c>
      <c r="F87">
        <v>0</v>
      </c>
      <c r="G87">
        <v>0</v>
      </c>
      <c r="H87">
        <v>0</v>
      </c>
      <c r="I87">
        <v>8</v>
      </c>
      <c r="J87">
        <v>0</v>
      </c>
      <c r="K87">
        <v>0</v>
      </c>
      <c r="L87">
        <v>2</v>
      </c>
      <c r="M87">
        <v>0</v>
      </c>
      <c r="N87">
        <v>0</v>
      </c>
      <c r="O87">
        <v>0.33</v>
      </c>
      <c r="P87">
        <v>0</v>
      </c>
      <c r="Q87">
        <v>0</v>
      </c>
      <c r="R87">
        <v>0</v>
      </c>
      <c r="S87">
        <v>0</v>
      </c>
      <c r="T87" s="54">
        <f t="shared" si="4"/>
        <v>108.24999999999999</v>
      </c>
      <c r="U87" s="4">
        <v>7.66</v>
      </c>
      <c r="V87">
        <f t="shared" si="5"/>
        <v>115.90999999999998</v>
      </c>
    </row>
    <row r="88" spans="1:22" x14ac:dyDescent="0.2">
      <c r="A88" s="11">
        <v>40393</v>
      </c>
      <c r="B88">
        <v>130</v>
      </c>
      <c r="C88">
        <v>3</v>
      </c>
      <c r="D88">
        <v>0</v>
      </c>
      <c r="E88">
        <v>0</v>
      </c>
      <c r="F88">
        <v>0</v>
      </c>
      <c r="G88">
        <v>0</v>
      </c>
      <c r="H88" s="1">
        <v>0</v>
      </c>
      <c r="I88" s="4">
        <v>33.5</v>
      </c>
      <c r="J88" s="4">
        <v>0</v>
      </c>
      <c r="K88" s="4">
        <v>0</v>
      </c>
      <c r="L88" s="4">
        <v>0</v>
      </c>
      <c r="M88" s="4">
        <v>0</v>
      </c>
      <c r="N88" s="1">
        <v>0</v>
      </c>
      <c r="O88" s="4">
        <v>0.5</v>
      </c>
      <c r="P88" s="4">
        <v>0</v>
      </c>
      <c r="Q88" s="1">
        <v>0</v>
      </c>
      <c r="R88" s="4">
        <v>0</v>
      </c>
      <c r="S88" s="1">
        <v>0</v>
      </c>
      <c r="T88" s="54">
        <f t="shared" si="4"/>
        <v>167</v>
      </c>
      <c r="U88" s="4">
        <v>16.5</v>
      </c>
      <c r="V88">
        <f t="shared" si="5"/>
        <v>183.5</v>
      </c>
    </row>
    <row r="89" spans="1:22" x14ac:dyDescent="0.2">
      <c r="A89" s="11">
        <v>40394</v>
      </c>
      <c r="B89">
        <v>130</v>
      </c>
      <c r="C89">
        <v>3</v>
      </c>
      <c r="D89">
        <v>0</v>
      </c>
      <c r="E89">
        <v>0</v>
      </c>
      <c r="F89">
        <v>0</v>
      </c>
      <c r="G89">
        <v>0</v>
      </c>
      <c r="H89" s="1">
        <v>0</v>
      </c>
      <c r="I89" s="4">
        <v>33.5</v>
      </c>
      <c r="J89" s="4">
        <v>0</v>
      </c>
      <c r="K89" s="4">
        <v>0</v>
      </c>
      <c r="L89" s="4">
        <v>0</v>
      </c>
      <c r="M89" s="4">
        <v>0</v>
      </c>
      <c r="N89" s="1">
        <v>0</v>
      </c>
      <c r="O89" s="4">
        <v>0.5</v>
      </c>
      <c r="P89" s="4">
        <v>0</v>
      </c>
      <c r="Q89" s="1">
        <v>0</v>
      </c>
      <c r="R89" s="4">
        <v>0</v>
      </c>
      <c r="S89" s="1">
        <v>0</v>
      </c>
      <c r="T89" s="54">
        <f t="shared" si="4"/>
        <v>167</v>
      </c>
      <c r="U89" s="4">
        <v>16.5</v>
      </c>
      <c r="V89">
        <f t="shared" si="5"/>
        <v>183.5</v>
      </c>
    </row>
    <row r="90" spans="1:22" x14ac:dyDescent="0.2">
      <c r="A90" s="11">
        <v>40395</v>
      </c>
      <c r="B90">
        <v>31.5</v>
      </c>
      <c r="C90">
        <v>1</v>
      </c>
      <c r="D90">
        <v>0</v>
      </c>
      <c r="E90">
        <v>2.5</v>
      </c>
      <c r="F90">
        <v>0</v>
      </c>
      <c r="G90">
        <v>0</v>
      </c>
      <c r="H90">
        <v>0</v>
      </c>
      <c r="I90">
        <v>23.5</v>
      </c>
      <c r="J90">
        <v>0</v>
      </c>
      <c r="K90">
        <v>0</v>
      </c>
      <c r="L90">
        <v>0</v>
      </c>
      <c r="M90">
        <v>0</v>
      </c>
      <c r="N90">
        <v>0</v>
      </c>
      <c r="O90">
        <v>4.5</v>
      </c>
      <c r="P90">
        <v>0</v>
      </c>
      <c r="Q90">
        <v>0</v>
      </c>
      <c r="R90">
        <v>0</v>
      </c>
      <c r="S90">
        <v>0</v>
      </c>
      <c r="T90" s="54">
        <f>SUM(B91:S91)</f>
        <v>63</v>
      </c>
      <c r="U90" s="4">
        <v>20.5</v>
      </c>
      <c r="V90">
        <f>T90+U90</f>
        <v>83.5</v>
      </c>
    </row>
    <row r="91" spans="1:22" x14ac:dyDescent="0.2">
      <c r="A91" s="11">
        <v>40396</v>
      </c>
      <c r="B91">
        <v>31.5</v>
      </c>
      <c r="C91">
        <v>1</v>
      </c>
      <c r="D91">
        <v>0</v>
      </c>
      <c r="E91">
        <v>2.5</v>
      </c>
      <c r="F91">
        <v>0</v>
      </c>
      <c r="G91">
        <v>0</v>
      </c>
      <c r="H91">
        <v>0</v>
      </c>
      <c r="I91">
        <v>23.5</v>
      </c>
      <c r="J91">
        <v>0</v>
      </c>
      <c r="K91">
        <v>0</v>
      </c>
      <c r="L91">
        <v>0</v>
      </c>
      <c r="M91">
        <v>0</v>
      </c>
      <c r="N91">
        <v>0</v>
      </c>
      <c r="O91">
        <v>4.5</v>
      </c>
      <c r="P91">
        <v>0</v>
      </c>
      <c r="Q91">
        <v>0</v>
      </c>
      <c r="R91">
        <v>0</v>
      </c>
      <c r="S91">
        <v>0</v>
      </c>
      <c r="T91" s="54">
        <f t="shared" ref="T91" si="6">SUM(B91:S91)</f>
        <v>63</v>
      </c>
      <c r="V91">
        <f t="shared" ref="V91" si="7">T91+U91</f>
        <v>63</v>
      </c>
    </row>
    <row r="92" spans="1:22" x14ac:dyDescent="0.2">
      <c r="A92" s="11">
        <v>40397</v>
      </c>
      <c r="B92">
        <v>244.6</v>
      </c>
      <c r="C92">
        <v>2.66</v>
      </c>
      <c r="D92">
        <v>0</v>
      </c>
      <c r="E92">
        <v>0</v>
      </c>
      <c r="F92">
        <v>0</v>
      </c>
      <c r="G92">
        <v>0</v>
      </c>
      <c r="H92">
        <v>0</v>
      </c>
      <c r="I92">
        <v>23</v>
      </c>
      <c r="J92">
        <v>0</v>
      </c>
      <c r="K92">
        <v>0</v>
      </c>
      <c r="L92">
        <v>0</v>
      </c>
      <c r="M92">
        <v>0</v>
      </c>
      <c r="N92">
        <v>0</v>
      </c>
      <c r="O92">
        <v>0.33</v>
      </c>
      <c r="P92">
        <v>0</v>
      </c>
      <c r="Q92">
        <v>0</v>
      </c>
      <c r="R92">
        <v>0</v>
      </c>
      <c r="S92">
        <v>0.33</v>
      </c>
      <c r="T92" s="54">
        <f t="shared" si="4"/>
        <v>270.91999999999996</v>
      </c>
      <c r="U92">
        <v>58.3</v>
      </c>
      <c r="V92">
        <f t="shared" si="5"/>
        <v>329.21999999999997</v>
      </c>
    </row>
    <row r="93" spans="1:22" x14ac:dyDescent="0.2">
      <c r="A93" s="11">
        <v>40398</v>
      </c>
      <c r="B93">
        <v>244.6</v>
      </c>
      <c r="C93">
        <v>2.66</v>
      </c>
      <c r="D93">
        <v>0</v>
      </c>
      <c r="E93">
        <v>0</v>
      </c>
      <c r="F93">
        <v>0</v>
      </c>
      <c r="G93">
        <v>0</v>
      </c>
      <c r="H93">
        <v>0</v>
      </c>
      <c r="I93">
        <v>23</v>
      </c>
      <c r="J93">
        <v>0</v>
      </c>
      <c r="K93">
        <v>0</v>
      </c>
      <c r="L93">
        <v>0</v>
      </c>
      <c r="M93">
        <v>0</v>
      </c>
      <c r="N93">
        <v>0</v>
      </c>
      <c r="O93">
        <v>0.33</v>
      </c>
      <c r="P93">
        <v>0</v>
      </c>
      <c r="Q93">
        <v>0</v>
      </c>
      <c r="R93">
        <v>0</v>
      </c>
      <c r="S93">
        <v>0.33</v>
      </c>
      <c r="T93" s="54">
        <f t="shared" si="4"/>
        <v>270.91999999999996</v>
      </c>
      <c r="U93">
        <v>58.3</v>
      </c>
      <c r="V93">
        <f t="shared" si="5"/>
        <v>329.21999999999997</v>
      </c>
    </row>
    <row r="94" spans="1:22" x14ac:dyDescent="0.2">
      <c r="A94" s="11">
        <v>40399</v>
      </c>
      <c r="B94">
        <v>244.6</v>
      </c>
      <c r="C94">
        <v>2.66</v>
      </c>
      <c r="D94">
        <v>0</v>
      </c>
      <c r="E94">
        <v>0</v>
      </c>
      <c r="F94">
        <v>0</v>
      </c>
      <c r="G94">
        <v>0</v>
      </c>
      <c r="H94">
        <v>0</v>
      </c>
      <c r="I94">
        <v>23</v>
      </c>
      <c r="J94">
        <v>0</v>
      </c>
      <c r="K94">
        <v>0</v>
      </c>
      <c r="L94">
        <v>0</v>
      </c>
      <c r="M94">
        <v>0</v>
      </c>
      <c r="N94">
        <v>0</v>
      </c>
      <c r="O94">
        <v>0.33</v>
      </c>
      <c r="P94">
        <v>0</v>
      </c>
      <c r="Q94">
        <v>0</v>
      </c>
      <c r="R94">
        <v>0</v>
      </c>
      <c r="S94">
        <v>0.33</v>
      </c>
      <c r="T94" s="54">
        <f t="shared" si="4"/>
        <v>270.91999999999996</v>
      </c>
      <c r="U94">
        <v>58.3</v>
      </c>
      <c r="V94">
        <f t="shared" si="5"/>
        <v>329.21999999999997</v>
      </c>
    </row>
    <row r="95" spans="1:22" x14ac:dyDescent="0.2">
      <c r="A95" s="11">
        <v>40400</v>
      </c>
      <c r="B95">
        <v>178</v>
      </c>
      <c r="C95">
        <v>0</v>
      </c>
      <c r="D95">
        <v>0</v>
      </c>
      <c r="E95">
        <v>0</v>
      </c>
      <c r="F95">
        <v>0.5</v>
      </c>
      <c r="G95">
        <v>0.5</v>
      </c>
      <c r="H95">
        <v>0</v>
      </c>
      <c r="I95">
        <v>16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4">
        <f t="shared" si="4"/>
        <v>195</v>
      </c>
      <c r="U95">
        <v>48.5</v>
      </c>
      <c r="V95">
        <f t="shared" si="5"/>
        <v>243.5</v>
      </c>
    </row>
    <row r="96" spans="1:22" x14ac:dyDescent="0.2">
      <c r="A96" s="11">
        <v>40401</v>
      </c>
      <c r="B96">
        <v>178</v>
      </c>
      <c r="C96">
        <v>0</v>
      </c>
      <c r="D96">
        <v>0</v>
      </c>
      <c r="E96">
        <v>0</v>
      </c>
      <c r="F96">
        <v>0.5</v>
      </c>
      <c r="G96">
        <v>0.5</v>
      </c>
      <c r="H96">
        <v>0</v>
      </c>
      <c r="I96">
        <v>16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4">
        <f t="shared" si="4"/>
        <v>195</v>
      </c>
      <c r="U96">
        <v>48.5</v>
      </c>
      <c r="V96">
        <f t="shared" si="5"/>
        <v>243.5</v>
      </c>
    </row>
    <row r="97" spans="1:23" x14ac:dyDescent="0.2">
      <c r="A97" s="11">
        <v>40402</v>
      </c>
      <c r="B97">
        <v>73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18.5</v>
      </c>
      <c r="J97">
        <v>0</v>
      </c>
      <c r="K97">
        <v>0</v>
      </c>
      <c r="L97">
        <v>0</v>
      </c>
      <c r="M97">
        <v>0</v>
      </c>
      <c r="N97">
        <v>0</v>
      </c>
      <c r="O97">
        <v>0.5</v>
      </c>
      <c r="P97">
        <v>0</v>
      </c>
      <c r="Q97">
        <v>0</v>
      </c>
      <c r="R97">
        <v>0</v>
      </c>
      <c r="S97">
        <v>0</v>
      </c>
      <c r="T97" s="54">
        <f t="shared" si="4"/>
        <v>93</v>
      </c>
      <c r="U97">
        <v>17.5</v>
      </c>
      <c r="V97">
        <f t="shared" si="5"/>
        <v>110.5</v>
      </c>
    </row>
    <row r="98" spans="1:23" x14ac:dyDescent="0.2">
      <c r="A98" s="11">
        <v>40403</v>
      </c>
      <c r="B98">
        <v>73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18.5</v>
      </c>
      <c r="J98">
        <v>0</v>
      </c>
      <c r="K98">
        <v>0</v>
      </c>
      <c r="L98">
        <v>0</v>
      </c>
      <c r="M98">
        <v>0</v>
      </c>
      <c r="N98">
        <v>0</v>
      </c>
      <c r="O98">
        <v>0.5</v>
      </c>
      <c r="P98">
        <v>0</v>
      </c>
      <c r="Q98">
        <v>0</v>
      </c>
      <c r="R98">
        <v>0</v>
      </c>
      <c r="S98">
        <v>0</v>
      </c>
      <c r="T98" s="54">
        <f t="shared" si="4"/>
        <v>93</v>
      </c>
      <c r="U98">
        <v>17.5</v>
      </c>
      <c r="V98">
        <f t="shared" si="5"/>
        <v>110.5</v>
      </c>
    </row>
    <row r="99" spans="1:23" x14ac:dyDescent="0.2">
      <c r="A99" s="11">
        <v>40404</v>
      </c>
      <c r="B99">
        <v>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6.33</v>
      </c>
      <c r="J99">
        <v>0</v>
      </c>
      <c r="K99">
        <v>0</v>
      </c>
      <c r="L99">
        <v>0.33</v>
      </c>
      <c r="M99">
        <v>0</v>
      </c>
      <c r="N99">
        <v>0</v>
      </c>
      <c r="O99">
        <v>0.66</v>
      </c>
      <c r="P99">
        <v>0</v>
      </c>
      <c r="Q99">
        <v>0</v>
      </c>
      <c r="R99">
        <v>0</v>
      </c>
      <c r="S99">
        <v>0</v>
      </c>
      <c r="T99" s="54">
        <f t="shared" si="4"/>
        <v>17.319999999999997</v>
      </c>
      <c r="U99">
        <v>1.66</v>
      </c>
      <c r="V99">
        <f t="shared" si="5"/>
        <v>18.979999999999997</v>
      </c>
    </row>
    <row r="100" spans="1:23" x14ac:dyDescent="0.2">
      <c r="A100" s="11">
        <v>40405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6.33</v>
      </c>
      <c r="J100">
        <v>0</v>
      </c>
      <c r="K100">
        <v>0</v>
      </c>
      <c r="L100">
        <v>0.33</v>
      </c>
      <c r="M100">
        <v>0</v>
      </c>
      <c r="N100">
        <v>0</v>
      </c>
      <c r="O100">
        <v>0.66</v>
      </c>
      <c r="P100">
        <v>0</v>
      </c>
      <c r="Q100">
        <v>0</v>
      </c>
      <c r="R100">
        <v>0</v>
      </c>
      <c r="S100">
        <v>0</v>
      </c>
      <c r="T100" s="54">
        <f t="shared" si="4"/>
        <v>17.319999999999997</v>
      </c>
      <c r="U100">
        <v>1.66</v>
      </c>
      <c r="V100">
        <f t="shared" si="5"/>
        <v>18.979999999999997</v>
      </c>
    </row>
    <row r="101" spans="1:23" x14ac:dyDescent="0.2">
      <c r="A101" s="11">
        <v>40406</v>
      </c>
      <c r="B101">
        <v>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6.33</v>
      </c>
      <c r="J101">
        <v>0</v>
      </c>
      <c r="K101">
        <v>0</v>
      </c>
      <c r="L101">
        <v>0.33</v>
      </c>
      <c r="M101">
        <v>0</v>
      </c>
      <c r="N101">
        <v>0</v>
      </c>
      <c r="O101">
        <v>0.66</v>
      </c>
      <c r="P101">
        <v>0</v>
      </c>
      <c r="Q101">
        <v>0</v>
      </c>
      <c r="R101">
        <v>0</v>
      </c>
      <c r="S101">
        <v>0</v>
      </c>
      <c r="T101" s="54">
        <f>SUM(B101:S101)</f>
        <v>17.319999999999997</v>
      </c>
      <c r="U101">
        <v>1.66</v>
      </c>
      <c r="V101">
        <f>T101+U101</f>
        <v>18.979999999999997</v>
      </c>
    </row>
    <row r="102" spans="1:23" x14ac:dyDescent="0.2">
      <c r="A102" s="11">
        <v>40407</v>
      </c>
      <c r="B102">
        <v>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</v>
      </c>
      <c r="P102">
        <v>0</v>
      </c>
      <c r="Q102">
        <v>0</v>
      </c>
      <c r="R102">
        <v>0</v>
      </c>
      <c r="S102">
        <v>0</v>
      </c>
      <c r="T102" s="54">
        <f>SUM(B102:S102)</f>
        <v>16</v>
      </c>
      <c r="U102">
        <v>6</v>
      </c>
      <c r="V102">
        <f>T102+U102</f>
        <v>22</v>
      </c>
    </row>
    <row r="103" spans="1:23" x14ac:dyDescent="0.2">
      <c r="A103" s="11">
        <v>40408</v>
      </c>
      <c r="B103">
        <v>77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18</v>
      </c>
      <c r="P103">
        <v>0</v>
      </c>
      <c r="Q103">
        <v>0</v>
      </c>
      <c r="R103">
        <v>0</v>
      </c>
      <c r="S103">
        <v>0</v>
      </c>
      <c r="T103" s="54">
        <f t="shared" si="4"/>
        <v>120</v>
      </c>
      <c r="U103">
        <v>5</v>
      </c>
      <c r="V103">
        <f t="shared" si="5"/>
        <v>125</v>
      </c>
    </row>
    <row r="104" spans="1:23" x14ac:dyDescent="0.2">
      <c r="A104" s="11">
        <v>40409</v>
      </c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2.5</v>
      </c>
      <c r="P104">
        <v>0</v>
      </c>
      <c r="Q104">
        <v>0</v>
      </c>
      <c r="R104">
        <v>0</v>
      </c>
      <c r="S104">
        <v>0</v>
      </c>
      <c r="T104" s="54">
        <f>SUM(B104:S104)</f>
        <v>25</v>
      </c>
      <c r="U104">
        <v>0.5</v>
      </c>
      <c r="V104">
        <f>T104+U104</f>
        <v>25.5</v>
      </c>
    </row>
    <row r="105" spans="1:23" x14ac:dyDescent="0.2">
      <c r="A105" s="11">
        <v>40410</v>
      </c>
      <c r="B105">
        <v>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4.5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2.5</v>
      </c>
      <c r="P105">
        <v>0</v>
      </c>
      <c r="Q105">
        <v>0</v>
      </c>
      <c r="R105">
        <v>0</v>
      </c>
      <c r="S105">
        <v>0</v>
      </c>
      <c r="T105" s="54">
        <f>SUM(B105:S105)</f>
        <v>25</v>
      </c>
      <c r="U105">
        <v>0.5</v>
      </c>
      <c r="V105">
        <f t="shared" ref="V105:V109" si="8">T105+U105</f>
        <v>25.5</v>
      </c>
    </row>
    <row r="106" spans="1:23" x14ac:dyDescent="0.2">
      <c r="A106" s="11">
        <v>40411</v>
      </c>
      <c r="B106">
        <v>25</v>
      </c>
      <c r="C106">
        <v>0</v>
      </c>
      <c r="D106">
        <v>0</v>
      </c>
      <c r="E106">
        <v>0</v>
      </c>
      <c r="F106">
        <v>0</v>
      </c>
      <c r="G106">
        <v>0</v>
      </c>
      <c r="H106" s="12">
        <v>0</v>
      </c>
      <c r="I106" s="8">
        <v>18.670000000000002</v>
      </c>
      <c r="J106" s="4">
        <v>0</v>
      </c>
      <c r="K106" s="4">
        <v>0</v>
      </c>
      <c r="L106" s="4">
        <v>0.33</v>
      </c>
      <c r="M106" s="4">
        <v>0</v>
      </c>
      <c r="N106" s="12">
        <v>0</v>
      </c>
      <c r="O106" s="8">
        <v>0.67</v>
      </c>
      <c r="P106" s="4">
        <v>0</v>
      </c>
      <c r="Q106" s="12">
        <v>0</v>
      </c>
      <c r="R106" s="8">
        <v>0</v>
      </c>
      <c r="S106" s="12">
        <v>0</v>
      </c>
      <c r="T106" s="54">
        <f t="shared" ref="T106:T109" si="9">SUM(B106:S106)</f>
        <v>44.67</v>
      </c>
      <c r="U106" s="4">
        <v>1.67</v>
      </c>
      <c r="V106">
        <f t="shared" si="8"/>
        <v>46.34</v>
      </c>
    </row>
    <row r="107" spans="1:23" x14ac:dyDescent="0.2">
      <c r="A107" s="11">
        <v>40412</v>
      </c>
      <c r="B107">
        <v>25</v>
      </c>
      <c r="C107">
        <v>0</v>
      </c>
      <c r="D107">
        <v>0</v>
      </c>
      <c r="E107">
        <v>0</v>
      </c>
      <c r="F107">
        <v>0</v>
      </c>
      <c r="G107">
        <v>0</v>
      </c>
      <c r="H107" s="12">
        <v>0</v>
      </c>
      <c r="I107" s="8">
        <v>18.670000000000002</v>
      </c>
      <c r="J107" s="4">
        <v>0</v>
      </c>
      <c r="K107" s="4">
        <v>0</v>
      </c>
      <c r="L107" s="4">
        <v>0.33</v>
      </c>
      <c r="M107" s="4">
        <v>0</v>
      </c>
      <c r="N107" s="12">
        <v>0</v>
      </c>
      <c r="O107" s="8">
        <v>0.67</v>
      </c>
      <c r="P107" s="4">
        <v>0</v>
      </c>
      <c r="Q107" s="12">
        <v>0</v>
      </c>
      <c r="R107" s="8">
        <v>0</v>
      </c>
      <c r="S107" s="12">
        <v>0</v>
      </c>
      <c r="T107" s="54">
        <f t="shared" si="9"/>
        <v>44.67</v>
      </c>
      <c r="U107" s="4">
        <v>1.67</v>
      </c>
      <c r="V107">
        <f t="shared" si="8"/>
        <v>46.34</v>
      </c>
    </row>
    <row r="108" spans="1:23" x14ac:dyDescent="0.2">
      <c r="A108" s="11">
        <v>40413</v>
      </c>
      <c r="B108">
        <v>25</v>
      </c>
      <c r="C108">
        <v>0</v>
      </c>
      <c r="D108">
        <v>0</v>
      </c>
      <c r="E108">
        <v>0</v>
      </c>
      <c r="F108">
        <v>0</v>
      </c>
      <c r="G108">
        <v>0</v>
      </c>
      <c r="H108" s="12">
        <v>0</v>
      </c>
      <c r="I108" s="8">
        <v>18.670000000000002</v>
      </c>
      <c r="J108" s="4">
        <v>0</v>
      </c>
      <c r="K108" s="4">
        <v>0</v>
      </c>
      <c r="L108" s="4">
        <v>0.33</v>
      </c>
      <c r="M108" s="4">
        <v>0</v>
      </c>
      <c r="N108" s="12">
        <v>0</v>
      </c>
      <c r="O108" s="8">
        <v>0.67</v>
      </c>
      <c r="P108" s="4">
        <v>0</v>
      </c>
      <c r="Q108" s="12">
        <v>0</v>
      </c>
      <c r="R108" s="8">
        <v>0</v>
      </c>
      <c r="S108" s="12">
        <v>0</v>
      </c>
      <c r="T108" s="54">
        <f t="shared" si="9"/>
        <v>44.67</v>
      </c>
      <c r="U108" s="4">
        <v>1.67</v>
      </c>
      <c r="V108">
        <f t="shared" si="8"/>
        <v>46.34</v>
      </c>
    </row>
    <row r="109" spans="1:23" x14ac:dyDescent="0.2">
      <c r="A109" s="11">
        <v>40414</v>
      </c>
      <c r="B109">
        <v>4.5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54">
        <f t="shared" si="9"/>
        <v>7</v>
      </c>
      <c r="U109" s="4">
        <v>1</v>
      </c>
      <c r="V109">
        <f t="shared" si="8"/>
        <v>8</v>
      </c>
    </row>
    <row r="110" spans="1:23" x14ac:dyDescent="0.2">
      <c r="A110" s="11">
        <v>40415</v>
      </c>
      <c r="B110">
        <v>4.5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2.5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4">
        <f t="shared" ref="T110" si="10">SUM(B110:S110)</f>
        <v>7</v>
      </c>
      <c r="U110" s="4">
        <v>1</v>
      </c>
      <c r="V110">
        <f t="shared" si="5"/>
        <v>8</v>
      </c>
      <c r="W110" s="2"/>
    </row>
    <row r="111" spans="1:23" x14ac:dyDescent="0.2">
      <c r="A111" s="11">
        <v>40416</v>
      </c>
      <c r="B111">
        <v>18.5</v>
      </c>
      <c r="C111">
        <v>1.5</v>
      </c>
      <c r="D111">
        <v>0</v>
      </c>
      <c r="E111">
        <v>0</v>
      </c>
      <c r="F111">
        <v>0</v>
      </c>
      <c r="G111">
        <v>0</v>
      </c>
      <c r="H111" s="4">
        <v>0</v>
      </c>
      <c r="I111" s="4">
        <v>9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2</v>
      </c>
      <c r="P111" s="4">
        <v>0</v>
      </c>
      <c r="Q111" s="4">
        <v>0</v>
      </c>
      <c r="R111" s="4">
        <v>0</v>
      </c>
      <c r="S111" s="4">
        <v>0.5</v>
      </c>
      <c r="T111" s="54">
        <f t="shared" si="4"/>
        <v>31.5</v>
      </c>
      <c r="U111" s="4">
        <v>5</v>
      </c>
      <c r="V111" s="4">
        <v>0</v>
      </c>
      <c r="W111" s="2"/>
    </row>
    <row r="112" spans="1:23" x14ac:dyDescent="0.2">
      <c r="A112" s="11">
        <v>40417</v>
      </c>
      <c r="B112">
        <v>18.5</v>
      </c>
      <c r="C112">
        <v>1.5</v>
      </c>
      <c r="D112">
        <v>0</v>
      </c>
      <c r="E112">
        <v>0</v>
      </c>
      <c r="F112">
        <v>0</v>
      </c>
      <c r="G112">
        <v>0</v>
      </c>
      <c r="H112" s="4">
        <v>0</v>
      </c>
      <c r="I112" s="4">
        <v>9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2</v>
      </c>
      <c r="P112" s="4">
        <v>0</v>
      </c>
      <c r="Q112" s="4">
        <v>0</v>
      </c>
      <c r="R112" s="4">
        <v>0</v>
      </c>
      <c r="S112" s="4">
        <v>0.5</v>
      </c>
      <c r="T112" s="54">
        <f t="shared" si="4"/>
        <v>31.5</v>
      </c>
      <c r="U112" s="4">
        <v>5</v>
      </c>
      <c r="V112" s="4">
        <v>0</v>
      </c>
    </row>
    <row r="113" spans="1:42" x14ac:dyDescent="0.2">
      <c r="A113" s="11">
        <v>40418</v>
      </c>
      <c r="B113" t="s">
        <v>32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 x14ac:dyDescent="0.2">
      <c r="A114" s="11">
        <v>40419</v>
      </c>
      <c r="B114" t="s">
        <v>32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O114" s="4"/>
    </row>
    <row r="115" spans="1:42" x14ac:dyDescent="0.2">
      <c r="A115" s="11">
        <v>40420</v>
      </c>
      <c r="B115" t="s">
        <v>32</v>
      </c>
      <c r="C115" t="s">
        <v>32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O115" s="4"/>
    </row>
    <row r="116" spans="1:42" x14ac:dyDescent="0.2">
      <c r="A116" s="11">
        <v>40421</v>
      </c>
      <c r="B116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54">
        <f t="shared" si="4"/>
        <v>0</v>
      </c>
      <c r="U116" s="4"/>
      <c r="V116" s="4">
        <v>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O116" s="4"/>
    </row>
    <row r="117" spans="1:42" x14ac:dyDescent="0.2">
      <c r="A117" s="11">
        <v>40422</v>
      </c>
      <c r="B117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54">
        <f t="shared" si="4"/>
        <v>0</v>
      </c>
      <c r="U117" s="4"/>
      <c r="V117" s="4">
        <v>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O117" s="4"/>
    </row>
    <row r="118" spans="1:42" x14ac:dyDescent="0.2">
      <c r="A118" s="11">
        <v>40423</v>
      </c>
      <c r="B118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54">
        <f>SUM(B118:S118)</f>
        <v>0</v>
      </c>
      <c r="U118" s="4"/>
      <c r="V118" s="4">
        <v>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O118" s="4"/>
    </row>
    <row r="119" spans="1:42" x14ac:dyDescent="0.2">
      <c r="A119" s="11">
        <v>40424</v>
      </c>
      <c r="B119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54">
        <f>SUM(B119:S119)</f>
        <v>0</v>
      </c>
      <c r="U119" s="4"/>
      <c r="V119" s="4">
        <v>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O119" s="4"/>
    </row>
    <row r="120" spans="1:42" x14ac:dyDescent="0.2">
      <c r="A120" s="11">
        <v>40425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4">
        <f t="shared" si="4"/>
        <v>0</v>
      </c>
      <c r="U120" s="4"/>
      <c r="V120" s="4">
        <v>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O120" s="4"/>
    </row>
    <row r="121" spans="1:42" x14ac:dyDescent="0.2">
      <c r="A121" s="11">
        <v>40426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4">
        <f t="shared" ref="T121:T127" si="11">SUM(B121:S121)</f>
        <v>0</v>
      </c>
      <c r="U121" s="4"/>
      <c r="V121" s="4">
        <v>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O121" s="4"/>
    </row>
    <row r="122" spans="1:42" x14ac:dyDescent="0.2">
      <c r="A122" s="11">
        <v>40427</v>
      </c>
      <c r="B12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4">
        <f t="shared" si="11"/>
        <v>0</v>
      </c>
      <c r="U122" s="4"/>
      <c r="V122" s="4">
        <v>0</v>
      </c>
      <c r="Z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O122" s="4"/>
    </row>
    <row r="123" spans="1:42" x14ac:dyDescent="0.2">
      <c r="A123" s="11">
        <v>40428</v>
      </c>
      <c r="B12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4">
        <f t="shared" si="11"/>
        <v>0</v>
      </c>
      <c r="U123" s="4"/>
      <c r="V123" s="4">
        <v>0</v>
      </c>
      <c r="Z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O123" s="4"/>
    </row>
    <row r="124" spans="1:42" x14ac:dyDescent="0.2">
      <c r="A124" s="11">
        <v>40429</v>
      </c>
      <c r="B12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4">
        <f t="shared" si="11"/>
        <v>0</v>
      </c>
      <c r="U124" s="4"/>
      <c r="V124" s="4">
        <v>0</v>
      </c>
      <c r="Z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O124" s="4"/>
    </row>
    <row r="125" spans="1:42" x14ac:dyDescent="0.2">
      <c r="A125" s="11">
        <v>40430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4">
        <f t="shared" si="11"/>
        <v>0</v>
      </c>
      <c r="U125" s="4"/>
      <c r="V125" s="4">
        <v>0.5</v>
      </c>
      <c r="Z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O125" s="4"/>
    </row>
    <row r="126" spans="1:42" x14ac:dyDescent="0.2">
      <c r="A126" s="11">
        <v>40431</v>
      </c>
      <c r="B126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54">
        <f t="shared" si="11"/>
        <v>0</v>
      </c>
      <c r="U126" s="4"/>
      <c r="V126" s="4">
        <v>0.5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O126" s="4"/>
    </row>
    <row r="127" spans="1:42" x14ac:dyDescent="0.2">
      <c r="A127" s="11">
        <v>40432</v>
      </c>
      <c r="B127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4">
        <f t="shared" si="11"/>
        <v>0</v>
      </c>
      <c r="U127" s="4"/>
      <c r="V127" s="4">
        <v>0.6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O127" s="4"/>
    </row>
    <row r="128" spans="1:42" x14ac:dyDescent="0.2">
      <c r="A128" s="11">
        <v>40433</v>
      </c>
      <c r="B128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54">
        <f t="shared" ref="T128:T134" si="12">SUM(B128:S128)</f>
        <v>0</v>
      </c>
      <c r="U128" s="4"/>
      <c r="V128" s="4">
        <v>0.6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O128" s="4"/>
    </row>
    <row r="129" spans="1:41" x14ac:dyDescent="0.2">
      <c r="A129" s="11">
        <v>40434</v>
      </c>
      <c r="B129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54">
        <f t="shared" si="12"/>
        <v>0</v>
      </c>
      <c r="U129" s="4"/>
      <c r="V129" s="4">
        <v>0.6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O129" s="4"/>
    </row>
    <row r="130" spans="1:41" x14ac:dyDescent="0.2">
      <c r="A130" s="11">
        <v>40435</v>
      </c>
      <c r="B13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54">
        <f t="shared" si="12"/>
        <v>0</v>
      </c>
      <c r="U130" s="4"/>
      <c r="V130" s="4">
        <v>0.6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O130" s="4"/>
    </row>
    <row r="131" spans="1:41" x14ac:dyDescent="0.2">
      <c r="A131" s="11">
        <v>40436</v>
      </c>
      <c r="B1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54">
        <f t="shared" si="12"/>
        <v>0</v>
      </c>
      <c r="U131" s="4"/>
      <c r="V131" s="4">
        <v>0.33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O131" s="4"/>
    </row>
    <row r="132" spans="1:41" x14ac:dyDescent="0.2">
      <c r="A132" s="11">
        <v>40437</v>
      </c>
      <c r="B13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54">
        <f t="shared" si="12"/>
        <v>0</v>
      </c>
      <c r="U132" s="4"/>
      <c r="V132" s="4">
        <v>0.33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O132" s="4"/>
    </row>
    <row r="133" spans="1:41" x14ac:dyDescent="0.2">
      <c r="A133" s="11">
        <v>40438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4">
        <f t="shared" si="12"/>
        <v>0</v>
      </c>
      <c r="U133" s="4"/>
      <c r="V133" s="4">
        <v>0.33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O133" s="4"/>
    </row>
    <row r="134" spans="1:41" x14ac:dyDescent="0.2">
      <c r="A134" s="11">
        <v>40439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4">
        <f t="shared" si="12"/>
        <v>0</v>
      </c>
      <c r="U134" s="4"/>
      <c r="V134" s="4">
        <v>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O134" s="4"/>
    </row>
    <row r="135" spans="1:41" x14ac:dyDescent="0.2">
      <c r="A135" s="11">
        <v>40440</v>
      </c>
      <c r="B13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54">
        <v>0</v>
      </c>
      <c r="U135" s="4"/>
      <c r="V135" s="4">
        <v>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O135" s="4"/>
    </row>
    <row r="136" spans="1:41" x14ac:dyDescent="0.2">
      <c r="A136" s="11">
        <v>40441</v>
      </c>
      <c r="B13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54">
        <v>0</v>
      </c>
      <c r="U136" s="4"/>
      <c r="V136" s="4">
        <v>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O136" s="4"/>
    </row>
    <row r="137" spans="1:41" x14ac:dyDescent="0.2">
      <c r="A137" s="11">
        <v>40442</v>
      </c>
      <c r="B13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54">
        <v>0</v>
      </c>
      <c r="U137" s="4"/>
      <c r="V137" s="4">
        <v>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O137" s="4"/>
    </row>
    <row r="138" spans="1:41" x14ac:dyDescent="0.2">
      <c r="A138" s="11" t="s">
        <v>27</v>
      </c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  <c r="V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O138" s="4"/>
    </row>
    <row r="139" spans="1:41" x14ac:dyDescent="0.2">
      <c r="A139" s="11"/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  <c r="V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O139" s="4"/>
    </row>
    <row r="140" spans="1:41" x14ac:dyDescent="0.2">
      <c r="A140" s="11"/>
      <c r="B140">
        <f t="shared" ref="B140:S140" si="13">SUM(B9:B102)</f>
        <v>3196.2899999999995</v>
      </c>
      <c r="C140">
        <f t="shared" si="13"/>
        <v>64.899999999999977</v>
      </c>
      <c r="D140">
        <f t="shared" si="13"/>
        <v>0</v>
      </c>
      <c r="E140">
        <f t="shared" si="13"/>
        <v>22.97</v>
      </c>
      <c r="F140">
        <f t="shared" si="13"/>
        <v>13.99</v>
      </c>
      <c r="G140">
        <f t="shared" si="13"/>
        <v>2</v>
      </c>
      <c r="H140">
        <f t="shared" si="13"/>
        <v>0</v>
      </c>
      <c r="I140">
        <f t="shared" si="13"/>
        <v>423.97999999999996</v>
      </c>
      <c r="J140">
        <f t="shared" si="13"/>
        <v>2.99</v>
      </c>
      <c r="K140">
        <f t="shared" si="13"/>
        <v>0</v>
      </c>
      <c r="L140">
        <f t="shared" si="13"/>
        <v>33.959999999999994</v>
      </c>
      <c r="M140">
        <f t="shared" si="13"/>
        <v>0.99</v>
      </c>
      <c r="N140">
        <f t="shared" si="13"/>
        <v>0</v>
      </c>
      <c r="O140">
        <f t="shared" si="13"/>
        <v>155.91000000000005</v>
      </c>
      <c r="P140">
        <f t="shared" si="13"/>
        <v>0</v>
      </c>
      <c r="Q140">
        <f t="shared" si="13"/>
        <v>0</v>
      </c>
      <c r="R140">
        <f t="shared" si="13"/>
        <v>3.99</v>
      </c>
      <c r="S140">
        <f t="shared" si="13"/>
        <v>0.99</v>
      </c>
      <c r="T140">
        <f>SUM(T9:T110)</f>
        <v>4240.97</v>
      </c>
      <c r="U140">
        <f>SUM(U9:U110)</f>
        <v>720.13999999999987</v>
      </c>
      <c r="V140" s="4"/>
    </row>
    <row r="141" spans="1:41" x14ac:dyDescent="0.2">
      <c r="A141" s="11"/>
      <c r="B141"/>
      <c r="H141" s="1"/>
      <c r="I141"/>
      <c r="N141" s="1"/>
      <c r="O141"/>
      <c r="Q141" s="1"/>
      <c r="R141"/>
      <c r="S141" s="1"/>
      <c r="T141"/>
    </row>
    <row r="142" spans="1:41" x14ac:dyDescent="0.2">
      <c r="A142" s="11"/>
      <c r="B142"/>
      <c r="H142" s="1"/>
      <c r="I142"/>
      <c r="N142" s="1"/>
      <c r="O142"/>
      <c r="Q142" s="1"/>
      <c r="R142"/>
      <c r="S142" s="1"/>
      <c r="T142"/>
    </row>
    <row r="143" spans="1:41" x14ac:dyDescent="0.2">
      <c r="A143" s="11"/>
      <c r="B143"/>
      <c r="H143" s="1"/>
      <c r="I143"/>
      <c r="N143" s="1"/>
      <c r="O143"/>
      <c r="Q143" s="1"/>
      <c r="R143"/>
      <c r="S143" s="1"/>
      <c r="T143"/>
    </row>
    <row r="144" spans="1:41" x14ac:dyDescent="0.2">
      <c r="A144" s="11"/>
      <c r="B144"/>
      <c r="H144" s="1"/>
      <c r="I144"/>
      <c r="N144" s="1"/>
      <c r="O144"/>
      <c r="Q144" s="1"/>
      <c r="R144"/>
      <c r="S144" s="1"/>
      <c r="T144"/>
    </row>
    <row r="145" spans="1:22" x14ac:dyDescent="0.2">
      <c r="A145" s="11"/>
      <c r="B145"/>
      <c r="H145" s="1"/>
      <c r="I145"/>
      <c r="N145" s="1"/>
      <c r="O145"/>
      <c r="Q145" s="1"/>
      <c r="R145"/>
      <c r="S145" s="1"/>
      <c r="T145"/>
    </row>
    <row r="146" spans="1:22" x14ac:dyDescent="0.2">
      <c r="A146" s="11"/>
      <c r="B146"/>
      <c r="H146" s="1"/>
      <c r="I146"/>
      <c r="N146" s="1"/>
      <c r="O146"/>
      <c r="Q146" s="1"/>
      <c r="R146"/>
      <c r="S146" s="1"/>
      <c r="T146"/>
    </row>
    <row r="147" spans="1:22" x14ac:dyDescent="0.2">
      <c r="A147" s="11"/>
      <c r="B147"/>
      <c r="H147" s="1"/>
      <c r="I147"/>
      <c r="N147" s="1"/>
      <c r="O147"/>
      <c r="Q147" s="1"/>
      <c r="R147"/>
      <c r="S147" s="1"/>
      <c r="T147"/>
    </row>
    <row r="148" spans="1:22" x14ac:dyDescent="0.2">
      <c r="A148" s="11"/>
      <c r="B148"/>
      <c r="H148" s="1"/>
      <c r="I148"/>
      <c r="N148" s="1"/>
      <c r="O148"/>
      <c r="Q148" s="1"/>
      <c r="R148"/>
      <c r="S148" s="1"/>
      <c r="T148"/>
      <c r="V148" s="70" t="s">
        <v>47</v>
      </c>
    </row>
    <row r="149" spans="1:22" x14ac:dyDescent="0.2">
      <c r="A149" s="11"/>
      <c r="B149"/>
      <c r="H149" s="1"/>
      <c r="I149"/>
      <c r="N149" s="1"/>
      <c r="O149"/>
      <c r="Q149" s="1"/>
      <c r="R149"/>
      <c r="S149" s="1"/>
      <c r="T149"/>
      <c r="V149" s="70"/>
    </row>
    <row r="150" spans="1:22" x14ac:dyDescent="0.2">
      <c r="A150" s="11"/>
      <c r="B150"/>
      <c r="H150" s="1"/>
      <c r="I150"/>
      <c r="N150" s="1"/>
      <c r="O150"/>
      <c r="Q150" s="1"/>
      <c r="R150"/>
      <c r="S150" s="1"/>
      <c r="T150"/>
      <c r="V150" t="e">
        <f>SUM(V9:V147)</f>
        <v>#VALUE!</v>
      </c>
    </row>
    <row r="151" spans="1:22" x14ac:dyDescent="0.2">
      <c r="A151" s="11"/>
    </row>
    <row r="152" spans="1:22" x14ac:dyDescent="0.2">
      <c r="A152" s="11"/>
    </row>
    <row r="153" spans="1:22" x14ac:dyDescent="0.2">
      <c r="A153" s="11"/>
    </row>
    <row r="154" spans="1:22" x14ac:dyDescent="0.2">
      <c r="A154" s="11"/>
    </row>
    <row r="155" spans="1:22" x14ac:dyDescent="0.2">
      <c r="A155" s="11"/>
    </row>
    <row r="156" spans="1:22" x14ac:dyDescent="0.2">
      <c r="A156" s="11"/>
    </row>
    <row r="157" spans="1:22" x14ac:dyDescent="0.2">
      <c r="A157" s="11"/>
    </row>
    <row r="158" spans="1:22" x14ac:dyDescent="0.2">
      <c r="A158" s="11"/>
    </row>
    <row r="159" spans="1:22" x14ac:dyDescent="0.2">
      <c r="A159" s="11"/>
    </row>
    <row r="160" spans="1:22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8:V149"/>
    <mergeCell ref="T7:T8"/>
    <mergeCell ref="V7:V8"/>
    <mergeCell ref="B138:H138"/>
    <mergeCell ref="I138:N138"/>
    <mergeCell ref="O138:Q138"/>
    <mergeCell ref="R138:S138"/>
    <mergeCell ref="T138:T139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2"/>
  </sheetPr>
  <dimension ref="A1:V152"/>
  <sheetViews>
    <sheetView zoomScale="80" zoomScaleNormal="80" workbookViewId="0">
      <pane ySplit="8" topLeftCell="A75" activePane="bottomLeft" state="frozen"/>
      <selection pane="bottomLeft" activeCell="B106" sqref="B106:U108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179</v>
      </c>
      <c r="B1" s="68"/>
      <c r="C1" s="68"/>
      <c r="D1" s="24" t="s">
        <v>179</v>
      </c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180</v>
      </c>
      <c r="B3" s="73"/>
      <c r="C3" s="73"/>
      <c r="E3" s="65" t="s">
        <v>181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182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0.4</v>
      </c>
      <c r="C13">
        <v>1</v>
      </c>
      <c r="D13">
        <v>0</v>
      </c>
      <c r="E13">
        <v>0</v>
      </c>
      <c r="F13">
        <v>0.6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1">
        <v>0</v>
      </c>
      <c r="O13" s="4">
        <v>5.6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7.6</v>
      </c>
      <c r="U13">
        <v>1</v>
      </c>
      <c r="V13">
        <f t="shared" si="1"/>
        <v>8.6</v>
      </c>
    </row>
    <row r="14" spans="1:22" x14ac:dyDescent="0.2">
      <c r="A14" s="11">
        <v>40319</v>
      </c>
      <c r="B14">
        <v>0.4</v>
      </c>
      <c r="C14">
        <v>1</v>
      </c>
      <c r="D14">
        <v>0</v>
      </c>
      <c r="E14">
        <v>0</v>
      </c>
      <c r="F14">
        <v>0.6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1">
        <v>0</v>
      </c>
      <c r="O14" s="4">
        <v>5.6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7.6</v>
      </c>
      <c r="U14">
        <v>1</v>
      </c>
      <c r="V14">
        <f t="shared" si="1"/>
        <v>8.6</v>
      </c>
    </row>
    <row r="15" spans="1:22" x14ac:dyDescent="0.2">
      <c r="A15" s="11">
        <v>40320</v>
      </c>
      <c r="B15">
        <v>0.4</v>
      </c>
      <c r="C15">
        <v>1</v>
      </c>
      <c r="D15">
        <v>0</v>
      </c>
      <c r="E15">
        <v>0</v>
      </c>
      <c r="F15">
        <v>0.6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1">
        <v>0</v>
      </c>
      <c r="O15" s="4">
        <v>5.6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7.6</v>
      </c>
      <c r="U15">
        <v>1</v>
      </c>
      <c r="V15">
        <v>1.4</v>
      </c>
    </row>
    <row r="16" spans="1:22" x14ac:dyDescent="0.2">
      <c r="A16" s="11">
        <v>40321</v>
      </c>
      <c r="B16">
        <v>0.4</v>
      </c>
      <c r="C16">
        <v>1</v>
      </c>
      <c r="D16">
        <v>0</v>
      </c>
      <c r="E16">
        <v>0</v>
      </c>
      <c r="F16">
        <v>0.6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1">
        <v>0</v>
      </c>
      <c r="O16" s="4">
        <v>5.6</v>
      </c>
      <c r="P16" s="4">
        <v>0</v>
      </c>
      <c r="Q16" s="1">
        <v>0</v>
      </c>
      <c r="R16" s="4">
        <v>0</v>
      </c>
      <c r="S16" s="1">
        <v>0</v>
      </c>
      <c r="T16">
        <f t="shared" ref="T16:T21" si="2">SUM(B16:S16)</f>
        <v>7.6</v>
      </c>
      <c r="U16">
        <v>1</v>
      </c>
      <c r="V16">
        <f>T16+U16</f>
        <v>8.6</v>
      </c>
    </row>
    <row r="17" spans="1:22" x14ac:dyDescent="0.2">
      <c r="A17" s="11">
        <v>40322</v>
      </c>
      <c r="B17">
        <v>0.4</v>
      </c>
      <c r="C17">
        <v>1</v>
      </c>
      <c r="D17">
        <v>0</v>
      </c>
      <c r="E17">
        <v>0</v>
      </c>
      <c r="F17">
        <v>0.6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1">
        <v>0</v>
      </c>
      <c r="O17" s="4">
        <v>5.6</v>
      </c>
      <c r="P17" s="4">
        <v>0</v>
      </c>
      <c r="Q17" s="1">
        <v>0</v>
      </c>
      <c r="R17" s="4">
        <v>0</v>
      </c>
      <c r="S17" s="1">
        <v>0</v>
      </c>
      <c r="T17">
        <f t="shared" si="2"/>
        <v>7.6</v>
      </c>
      <c r="U17">
        <v>1</v>
      </c>
      <c r="V17">
        <f>T17+U17</f>
        <v>8.6</v>
      </c>
    </row>
    <row r="18" spans="1:22" x14ac:dyDescent="0.2">
      <c r="A18" s="11">
        <v>40323</v>
      </c>
      <c r="B18">
        <v>0.5</v>
      </c>
      <c r="C18">
        <v>0.5</v>
      </c>
      <c r="D18">
        <v>0</v>
      </c>
      <c r="E18">
        <v>0</v>
      </c>
      <c r="F18">
        <v>0.5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1">
        <v>0</v>
      </c>
      <c r="O18" s="4">
        <v>0</v>
      </c>
      <c r="P18" s="4">
        <v>0</v>
      </c>
      <c r="Q18" s="1">
        <v>0</v>
      </c>
      <c r="R18" s="4">
        <v>0</v>
      </c>
      <c r="S18" s="1">
        <v>0</v>
      </c>
      <c r="T18">
        <f t="shared" si="2"/>
        <v>1.5</v>
      </c>
      <c r="U18">
        <v>0</v>
      </c>
      <c r="V18">
        <f>T18+U18</f>
        <v>1.5</v>
      </c>
    </row>
    <row r="19" spans="1:22" x14ac:dyDescent="0.2">
      <c r="A19" s="11">
        <v>40324</v>
      </c>
      <c r="B19">
        <v>0.5</v>
      </c>
      <c r="C19">
        <v>0.5</v>
      </c>
      <c r="D19">
        <v>0</v>
      </c>
      <c r="E19">
        <v>0</v>
      </c>
      <c r="F19">
        <v>0.5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1">
        <v>0</v>
      </c>
      <c r="O19" s="4">
        <v>0</v>
      </c>
      <c r="P19" s="4">
        <v>0</v>
      </c>
      <c r="Q19" s="1">
        <v>0</v>
      </c>
      <c r="R19" s="4">
        <v>0</v>
      </c>
      <c r="S19" s="1">
        <v>0</v>
      </c>
      <c r="T19">
        <f t="shared" si="2"/>
        <v>1.5</v>
      </c>
      <c r="U19">
        <v>0</v>
      </c>
      <c r="V19">
        <f>T19+U19</f>
        <v>1.5</v>
      </c>
    </row>
    <row r="20" spans="1:22" x14ac:dyDescent="0.2">
      <c r="A20" s="11">
        <v>40325</v>
      </c>
      <c r="B20">
        <v>0</v>
      </c>
      <c r="C20">
        <v>2.5</v>
      </c>
      <c r="D20">
        <v>0</v>
      </c>
      <c r="E20">
        <v>0</v>
      </c>
      <c r="F20">
        <v>0</v>
      </c>
      <c r="G20">
        <v>0</v>
      </c>
      <c r="H20" s="1">
        <v>0</v>
      </c>
      <c r="I20" s="4">
        <v>0</v>
      </c>
      <c r="J20" s="4">
        <v>0</v>
      </c>
      <c r="K20" s="4">
        <v>0</v>
      </c>
      <c r="L20" s="4">
        <v>0.5</v>
      </c>
      <c r="M20" s="4">
        <v>0</v>
      </c>
      <c r="N20" s="1">
        <v>0</v>
      </c>
      <c r="O20" s="4">
        <v>0</v>
      </c>
      <c r="P20" s="4">
        <v>0</v>
      </c>
      <c r="Q20" s="1">
        <v>0</v>
      </c>
      <c r="R20" s="4">
        <v>0</v>
      </c>
      <c r="S20" s="1">
        <v>0</v>
      </c>
      <c r="T20">
        <f t="shared" si="2"/>
        <v>3</v>
      </c>
      <c r="U20">
        <v>2</v>
      </c>
      <c r="V20">
        <f t="shared" si="1"/>
        <v>5</v>
      </c>
    </row>
    <row r="21" spans="1:22" x14ac:dyDescent="0.2">
      <c r="A21" s="11">
        <v>40326</v>
      </c>
      <c r="B21">
        <v>0</v>
      </c>
      <c r="C21">
        <v>2.5</v>
      </c>
      <c r="D21">
        <v>0</v>
      </c>
      <c r="E21">
        <v>0</v>
      </c>
      <c r="F21">
        <v>0</v>
      </c>
      <c r="G21">
        <v>0</v>
      </c>
      <c r="H21" s="1">
        <v>0</v>
      </c>
      <c r="I21" s="4">
        <v>0</v>
      </c>
      <c r="J21" s="4">
        <v>0</v>
      </c>
      <c r="K21" s="4">
        <v>0</v>
      </c>
      <c r="L21" s="4">
        <v>0.5</v>
      </c>
      <c r="M21" s="4">
        <v>0</v>
      </c>
      <c r="N21" s="1">
        <v>0</v>
      </c>
      <c r="O21" s="4">
        <v>0</v>
      </c>
      <c r="P21" s="4">
        <v>0</v>
      </c>
      <c r="Q21" s="1">
        <v>0</v>
      </c>
      <c r="R21" s="4">
        <v>0</v>
      </c>
      <c r="S21" s="1">
        <v>0</v>
      </c>
      <c r="T21">
        <f t="shared" si="2"/>
        <v>3</v>
      </c>
      <c r="U21">
        <v>2</v>
      </c>
      <c r="V21">
        <f t="shared" si="1"/>
        <v>5</v>
      </c>
    </row>
    <row r="22" spans="1:22" x14ac:dyDescent="0.2">
      <c r="A22" s="11">
        <v>40327</v>
      </c>
      <c r="B22">
        <v>0.25</v>
      </c>
      <c r="C22">
        <v>1.25</v>
      </c>
      <c r="D22">
        <v>0</v>
      </c>
      <c r="E22">
        <v>0</v>
      </c>
      <c r="F22">
        <v>0</v>
      </c>
      <c r="G22">
        <v>0</v>
      </c>
      <c r="H22" s="1">
        <v>0</v>
      </c>
      <c r="I22" s="4">
        <v>0</v>
      </c>
      <c r="J22" s="4">
        <v>0</v>
      </c>
      <c r="K22" s="4">
        <v>0</v>
      </c>
      <c r="L22" s="4">
        <v>0.25</v>
      </c>
      <c r="M22" s="4">
        <v>0</v>
      </c>
      <c r="N22" s="1">
        <v>0</v>
      </c>
      <c r="O22" s="4">
        <v>1.75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3.5</v>
      </c>
      <c r="U22">
        <v>0</v>
      </c>
      <c r="V22">
        <f t="shared" si="1"/>
        <v>3.5</v>
      </c>
    </row>
    <row r="23" spans="1:22" x14ac:dyDescent="0.2">
      <c r="A23" s="11">
        <v>40328</v>
      </c>
      <c r="B23">
        <v>0.25</v>
      </c>
      <c r="C23">
        <v>1.25</v>
      </c>
      <c r="D23">
        <v>0</v>
      </c>
      <c r="E23">
        <v>0</v>
      </c>
      <c r="F23">
        <v>0</v>
      </c>
      <c r="G23">
        <v>0</v>
      </c>
      <c r="H23" s="1">
        <v>0</v>
      </c>
      <c r="I23" s="4">
        <v>0</v>
      </c>
      <c r="J23" s="4">
        <v>0</v>
      </c>
      <c r="K23" s="4">
        <v>0</v>
      </c>
      <c r="L23" s="4">
        <v>0.25</v>
      </c>
      <c r="M23" s="4">
        <v>0</v>
      </c>
      <c r="N23" s="1">
        <v>0</v>
      </c>
      <c r="O23" s="4">
        <v>1.75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3.5</v>
      </c>
      <c r="U23">
        <v>0</v>
      </c>
      <c r="V23">
        <f t="shared" si="1"/>
        <v>3.5</v>
      </c>
    </row>
    <row r="24" spans="1:22" x14ac:dyDescent="0.2">
      <c r="A24" s="11">
        <v>40329</v>
      </c>
      <c r="B24">
        <v>0.25</v>
      </c>
      <c r="C24">
        <v>1.25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0.25</v>
      </c>
      <c r="M24" s="4">
        <v>0</v>
      </c>
      <c r="N24" s="1">
        <v>0</v>
      </c>
      <c r="O24" s="4">
        <v>1.75</v>
      </c>
      <c r="P24" s="4">
        <v>0</v>
      </c>
      <c r="Q24" s="1">
        <v>0</v>
      </c>
      <c r="R24" s="4">
        <v>0</v>
      </c>
      <c r="S24" s="1">
        <v>0</v>
      </c>
      <c r="T24">
        <f>SUM(B24:S24)</f>
        <v>3.5</v>
      </c>
      <c r="U24">
        <v>0</v>
      </c>
      <c r="V24">
        <f>T24+U24</f>
        <v>3.5</v>
      </c>
    </row>
    <row r="25" spans="1:22" x14ac:dyDescent="0.2">
      <c r="A25" s="11">
        <v>40330</v>
      </c>
      <c r="B25">
        <v>0.25</v>
      </c>
      <c r="C25">
        <v>1.25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0.25</v>
      </c>
      <c r="M25" s="4">
        <v>0</v>
      </c>
      <c r="N25" s="1">
        <v>0</v>
      </c>
      <c r="O25" s="4">
        <v>1.75</v>
      </c>
      <c r="P25" s="4">
        <v>0</v>
      </c>
      <c r="Q25" s="1">
        <v>0</v>
      </c>
      <c r="R25" s="4">
        <v>0</v>
      </c>
      <c r="S25" s="1">
        <v>0</v>
      </c>
      <c r="T25">
        <f>SUM(B25:S25)</f>
        <v>3.5</v>
      </c>
      <c r="U25">
        <v>0</v>
      </c>
      <c r="V25">
        <f>T25+U25</f>
        <v>3.5</v>
      </c>
    </row>
    <row r="26" spans="1:22" x14ac:dyDescent="0.2">
      <c r="A26" s="11">
        <v>40331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3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4</v>
      </c>
      <c r="U26">
        <v>2</v>
      </c>
      <c r="V26">
        <f t="shared" si="1"/>
        <v>6</v>
      </c>
    </row>
    <row r="27" spans="1:22" x14ac:dyDescent="0.2">
      <c r="A27" s="11">
        <v>40332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3</v>
      </c>
      <c r="P27" s="4">
        <v>0</v>
      </c>
      <c r="Q27" s="1">
        <v>0</v>
      </c>
      <c r="R27" s="4">
        <v>0</v>
      </c>
      <c r="S27" s="1">
        <v>0</v>
      </c>
      <c r="T27">
        <f>SUM(B27:S27)</f>
        <v>4</v>
      </c>
      <c r="U27">
        <v>2</v>
      </c>
      <c r="V27">
        <f t="shared" si="1"/>
        <v>6</v>
      </c>
    </row>
    <row r="28" spans="1:22" x14ac:dyDescent="0.2">
      <c r="A28" s="11">
        <v>40333</v>
      </c>
      <c r="B28">
        <v>2</v>
      </c>
      <c r="C28">
        <v>0.33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</v>
      </c>
      <c r="P28">
        <v>0</v>
      </c>
      <c r="Q28">
        <v>0</v>
      </c>
      <c r="R28">
        <v>0</v>
      </c>
      <c r="S28">
        <v>0</v>
      </c>
      <c r="T28">
        <f t="shared" si="0"/>
        <v>7.33</v>
      </c>
      <c r="U28">
        <v>1.33</v>
      </c>
      <c r="V28">
        <f t="shared" si="1"/>
        <v>8.66</v>
      </c>
    </row>
    <row r="29" spans="1:22" x14ac:dyDescent="0.2">
      <c r="A29" s="11">
        <v>40334</v>
      </c>
      <c r="B29">
        <v>2</v>
      </c>
      <c r="C29">
        <v>0.33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</v>
      </c>
      <c r="P29">
        <v>0</v>
      </c>
      <c r="Q29">
        <v>0</v>
      </c>
      <c r="R29">
        <v>0</v>
      </c>
      <c r="S29">
        <v>0</v>
      </c>
      <c r="T29">
        <f t="shared" ref="T29:T34" si="3">SUM(B29:S29)</f>
        <v>7.33</v>
      </c>
      <c r="U29">
        <v>1.33</v>
      </c>
      <c r="V29">
        <f t="shared" ref="V29:V34" si="4">T29+U29</f>
        <v>8.66</v>
      </c>
    </row>
    <row r="30" spans="1:22" x14ac:dyDescent="0.2">
      <c r="A30" s="11">
        <v>40335</v>
      </c>
      <c r="B30">
        <v>2</v>
      </c>
      <c r="C30">
        <v>0.33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</v>
      </c>
      <c r="P30">
        <v>0</v>
      </c>
      <c r="Q30">
        <v>0</v>
      </c>
      <c r="R30">
        <v>0</v>
      </c>
      <c r="S30">
        <v>0</v>
      </c>
      <c r="T30">
        <f t="shared" si="3"/>
        <v>7.33</v>
      </c>
      <c r="U30">
        <v>1.33</v>
      </c>
      <c r="V30">
        <f t="shared" si="4"/>
        <v>8.66</v>
      </c>
    </row>
    <row r="31" spans="1:22" x14ac:dyDescent="0.2">
      <c r="A31" s="11">
        <v>40336</v>
      </c>
      <c r="B31">
        <v>2</v>
      </c>
      <c r="C31">
        <v>0.33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</v>
      </c>
      <c r="P31">
        <v>0</v>
      </c>
      <c r="Q31">
        <v>0</v>
      </c>
      <c r="R31">
        <v>0</v>
      </c>
      <c r="S31">
        <v>0</v>
      </c>
      <c r="T31">
        <f t="shared" si="3"/>
        <v>7.33</v>
      </c>
      <c r="U31">
        <v>1.33</v>
      </c>
      <c r="V31">
        <f t="shared" si="4"/>
        <v>8.66</v>
      </c>
    </row>
    <row r="32" spans="1:22" x14ac:dyDescent="0.2">
      <c r="A32" s="11">
        <v>40337</v>
      </c>
      <c r="B32">
        <v>0</v>
      </c>
      <c r="C32">
        <v>0</v>
      </c>
      <c r="D32">
        <v>0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f t="shared" si="3"/>
        <v>4</v>
      </c>
      <c r="U32">
        <v>2</v>
      </c>
      <c r="V32">
        <f t="shared" si="4"/>
        <v>6</v>
      </c>
    </row>
    <row r="33" spans="1:22" x14ac:dyDescent="0.2">
      <c r="A33" s="11">
        <v>40338</v>
      </c>
      <c r="B33">
        <v>0</v>
      </c>
      <c r="C33">
        <v>0</v>
      </c>
      <c r="D33">
        <v>0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0</v>
      </c>
      <c r="Q33">
        <v>0</v>
      </c>
      <c r="R33">
        <v>0</v>
      </c>
      <c r="S33">
        <v>0</v>
      </c>
      <c r="T33">
        <f t="shared" si="3"/>
        <v>4</v>
      </c>
      <c r="U33">
        <v>2</v>
      </c>
      <c r="V33">
        <f t="shared" si="4"/>
        <v>6</v>
      </c>
    </row>
    <row r="34" spans="1:22" x14ac:dyDescent="0.2">
      <c r="A34" s="11">
        <v>40339</v>
      </c>
      <c r="B34">
        <v>1</v>
      </c>
      <c r="C34">
        <v>0</v>
      </c>
      <c r="D34">
        <v>0</v>
      </c>
      <c r="E34">
        <v>0</v>
      </c>
      <c r="F34">
        <v>0.5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3"/>
        <v>1.5</v>
      </c>
      <c r="U34">
        <v>4.5</v>
      </c>
      <c r="V34">
        <f t="shared" si="4"/>
        <v>6</v>
      </c>
    </row>
    <row r="35" spans="1:22" x14ac:dyDescent="0.2">
      <c r="A35" s="11">
        <v>40340</v>
      </c>
      <c r="B35">
        <v>1</v>
      </c>
      <c r="C35">
        <v>0</v>
      </c>
      <c r="D35">
        <v>0</v>
      </c>
      <c r="E35">
        <v>0</v>
      </c>
      <c r="F35">
        <v>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4.5</v>
      </c>
      <c r="V35">
        <f t="shared" si="1"/>
        <v>5.5</v>
      </c>
    </row>
    <row r="36" spans="1:22" x14ac:dyDescent="0.2">
      <c r="A36" s="11">
        <v>40341</v>
      </c>
      <c r="B36">
        <v>8.33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0</v>
      </c>
      <c r="Q36">
        <v>0</v>
      </c>
      <c r="R36">
        <v>0</v>
      </c>
      <c r="S36">
        <v>0</v>
      </c>
      <c r="T36">
        <v>1</v>
      </c>
      <c r="U36">
        <v>10.6</v>
      </c>
      <c r="V36">
        <f>T36+U36</f>
        <v>11.6</v>
      </c>
    </row>
    <row r="37" spans="1:22" x14ac:dyDescent="0.2">
      <c r="A37" s="11">
        <v>40342</v>
      </c>
      <c r="B37">
        <v>8.33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0</v>
      </c>
      <c r="T37">
        <f t="shared" si="0"/>
        <v>11.33</v>
      </c>
      <c r="U37">
        <v>10.6</v>
      </c>
      <c r="V37">
        <f t="shared" si="1"/>
        <v>21.93</v>
      </c>
    </row>
    <row r="38" spans="1:22" x14ac:dyDescent="0.2">
      <c r="A38" s="11">
        <v>40343</v>
      </c>
      <c r="B38">
        <v>8.33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>
        <f t="shared" si="0"/>
        <v>11.33</v>
      </c>
      <c r="U38">
        <v>10.6</v>
      </c>
      <c r="V38">
        <f t="shared" si="1"/>
        <v>21.93</v>
      </c>
    </row>
    <row r="39" spans="1:22" x14ac:dyDescent="0.2">
      <c r="A39" s="11">
        <v>40344</v>
      </c>
      <c r="B39" s="24" t="s">
        <v>32</v>
      </c>
      <c r="C39" s="24" t="s">
        <v>32</v>
      </c>
      <c r="D39" s="24" t="s">
        <v>32</v>
      </c>
      <c r="E39" s="24" t="s">
        <v>32</v>
      </c>
      <c r="F39" s="24" t="s">
        <v>32</v>
      </c>
      <c r="G39" s="24" t="s">
        <v>32</v>
      </c>
      <c r="H39" s="24" t="s">
        <v>32</v>
      </c>
      <c r="I39" s="24" t="s">
        <v>32</v>
      </c>
      <c r="J39" s="24" t="s">
        <v>32</v>
      </c>
      <c r="K39" s="24" t="s">
        <v>32</v>
      </c>
      <c r="L39" s="24" t="s">
        <v>32</v>
      </c>
      <c r="M39" s="24" t="s">
        <v>32</v>
      </c>
      <c r="N39" s="24" t="s">
        <v>32</v>
      </c>
      <c r="O39" s="24" t="s">
        <v>32</v>
      </c>
      <c r="P39" s="24" t="s">
        <v>32</v>
      </c>
      <c r="Q39" s="24" t="s">
        <v>32</v>
      </c>
      <c r="R39" s="24" t="s">
        <v>32</v>
      </c>
      <c r="S39" s="24" t="s">
        <v>32</v>
      </c>
      <c r="T39" s="24" t="s">
        <v>32</v>
      </c>
      <c r="U39" s="24" t="s">
        <v>32</v>
      </c>
      <c r="V39" s="24" t="s">
        <v>32</v>
      </c>
    </row>
    <row r="40" spans="1:22" x14ac:dyDescent="0.2">
      <c r="A40" s="11">
        <v>40345</v>
      </c>
      <c r="B40" s="24" t="s">
        <v>32</v>
      </c>
      <c r="C40" s="24" t="s">
        <v>32</v>
      </c>
      <c r="D40" s="24" t="s">
        <v>32</v>
      </c>
      <c r="E40" s="24" t="s">
        <v>32</v>
      </c>
      <c r="F40" s="24" t="s">
        <v>32</v>
      </c>
      <c r="G40" s="24" t="s">
        <v>32</v>
      </c>
      <c r="H40" s="24" t="s">
        <v>32</v>
      </c>
      <c r="I40" s="24" t="s">
        <v>32</v>
      </c>
      <c r="J40" s="24" t="s">
        <v>32</v>
      </c>
      <c r="K40" s="24" t="s">
        <v>32</v>
      </c>
      <c r="L40" s="24" t="s">
        <v>32</v>
      </c>
      <c r="M40" s="24" t="s">
        <v>32</v>
      </c>
      <c r="N40" s="24" t="s">
        <v>32</v>
      </c>
      <c r="O40" s="24" t="s">
        <v>32</v>
      </c>
      <c r="P40" s="24" t="s">
        <v>32</v>
      </c>
      <c r="Q40" s="24" t="s">
        <v>32</v>
      </c>
      <c r="R40" s="24" t="s">
        <v>32</v>
      </c>
      <c r="S40" s="24" t="s">
        <v>32</v>
      </c>
      <c r="T40" s="24" t="s">
        <v>32</v>
      </c>
      <c r="U40" s="24" t="s">
        <v>32</v>
      </c>
      <c r="V40" s="24" t="s">
        <v>32</v>
      </c>
    </row>
    <row r="41" spans="1:22" x14ac:dyDescent="0.2">
      <c r="A41" s="11">
        <v>40346</v>
      </c>
      <c r="B41" s="24">
        <v>2.5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>
        <f>SUM(B41:S41)</f>
        <v>2.5</v>
      </c>
      <c r="U41" s="24">
        <v>0</v>
      </c>
      <c r="V41">
        <f>T41+U41</f>
        <v>2.5</v>
      </c>
    </row>
    <row r="42" spans="1:22" x14ac:dyDescent="0.2">
      <c r="A42" s="11">
        <v>40347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>
        <f t="shared" si="0"/>
        <v>0</v>
      </c>
      <c r="U42" s="24">
        <v>0</v>
      </c>
      <c r="V42">
        <f t="shared" si="1"/>
        <v>0</v>
      </c>
    </row>
    <row r="43" spans="1:22" x14ac:dyDescent="0.2">
      <c r="A43" s="11">
        <v>40348</v>
      </c>
      <c r="B43" s="24">
        <v>57.66</v>
      </c>
      <c r="C43" s="24">
        <v>0.66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0.66</v>
      </c>
      <c r="K43" s="24">
        <v>0</v>
      </c>
      <c r="L43" s="24">
        <v>0</v>
      </c>
      <c r="M43" s="24">
        <v>0</v>
      </c>
      <c r="N43" s="24">
        <v>0</v>
      </c>
      <c r="O43" s="24">
        <v>0.33</v>
      </c>
      <c r="P43" s="24">
        <v>0</v>
      </c>
      <c r="Q43" s="24">
        <v>0</v>
      </c>
      <c r="R43" s="24">
        <v>0</v>
      </c>
      <c r="S43" s="24">
        <v>0</v>
      </c>
      <c r="T43">
        <f>SUM(B43:S43)</f>
        <v>59.309999999999988</v>
      </c>
      <c r="U43" s="24">
        <v>3.66</v>
      </c>
      <c r="V43">
        <f>T43+U43</f>
        <v>62.969999999999985</v>
      </c>
    </row>
    <row r="44" spans="1:22" x14ac:dyDescent="0.2">
      <c r="A44" s="11">
        <v>40349</v>
      </c>
      <c r="B44" s="24">
        <v>57.66</v>
      </c>
      <c r="C44" s="24">
        <v>0.66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0.66</v>
      </c>
      <c r="K44" s="24">
        <v>0</v>
      </c>
      <c r="L44" s="24">
        <v>0</v>
      </c>
      <c r="M44" s="24">
        <v>0</v>
      </c>
      <c r="N44" s="24">
        <v>0</v>
      </c>
      <c r="O44" s="24">
        <v>0.33</v>
      </c>
      <c r="P44" s="24">
        <v>0</v>
      </c>
      <c r="Q44" s="24">
        <v>0</v>
      </c>
      <c r="R44" s="24">
        <v>0</v>
      </c>
      <c r="S44" s="24">
        <v>0</v>
      </c>
      <c r="T44">
        <f t="shared" si="0"/>
        <v>59.309999999999988</v>
      </c>
      <c r="U44" s="24">
        <v>3.66</v>
      </c>
      <c r="V44">
        <f t="shared" si="1"/>
        <v>62.969999999999985</v>
      </c>
    </row>
    <row r="45" spans="1:22" x14ac:dyDescent="0.2">
      <c r="A45" s="11">
        <v>40350</v>
      </c>
      <c r="B45" s="24">
        <v>57.66</v>
      </c>
      <c r="C45" s="24">
        <v>0.66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0.66</v>
      </c>
      <c r="K45" s="24">
        <v>0</v>
      </c>
      <c r="L45" s="24">
        <v>0</v>
      </c>
      <c r="M45" s="24">
        <v>0</v>
      </c>
      <c r="N45" s="24">
        <v>0</v>
      </c>
      <c r="O45" s="24">
        <v>0.33</v>
      </c>
      <c r="P45" s="24">
        <v>0</v>
      </c>
      <c r="Q45" s="24">
        <v>0</v>
      </c>
      <c r="R45" s="24">
        <v>0</v>
      </c>
      <c r="S45" s="24">
        <v>0</v>
      </c>
      <c r="T45">
        <f t="shared" si="0"/>
        <v>59.309999999999988</v>
      </c>
      <c r="U45" s="24">
        <v>3.66</v>
      </c>
      <c r="V45">
        <f t="shared" si="1"/>
        <v>62.969999999999985</v>
      </c>
    </row>
    <row r="46" spans="1:22" x14ac:dyDescent="0.2">
      <c r="A46" s="11">
        <v>40351</v>
      </c>
      <c r="B46" s="24">
        <v>65.5</v>
      </c>
      <c r="C46" s="24">
        <v>0.5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0.5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>
        <f t="shared" si="0"/>
        <v>66.5</v>
      </c>
      <c r="U46" s="24">
        <v>0.5</v>
      </c>
      <c r="V46">
        <f t="shared" si="1"/>
        <v>67</v>
      </c>
    </row>
    <row r="47" spans="1:22" x14ac:dyDescent="0.2">
      <c r="A47" s="11">
        <v>40352</v>
      </c>
      <c r="B47" s="24">
        <v>65.5</v>
      </c>
      <c r="C47" s="24">
        <v>0.5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0.5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>
        <f t="shared" si="0"/>
        <v>66.5</v>
      </c>
      <c r="U47" s="24">
        <v>0.5</v>
      </c>
      <c r="V47">
        <f t="shared" si="1"/>
        <v>67</v>
      </c>
    </row>
    <row r="48" spans="1:22" x14ac:dyDescent="0.2">
      <c r="A48" s="11">
        <v>40353</v>
      </c>
      <c r="B48" s="24">
        <v>16.5</v>
      </c>
      <c r="C48" s="24">
        <v>1.5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>
        <f t="shared" si="0"/>
        <v>18</v>
      </c>
      <c r="U48" s="24">
        <v>2</v>
      </c>
      <c r="V48">
        <f t="shared" si="1"/>
        <v>20</v>
      </c>
    </row>
    <row r="49" spans="1:22" x14ac:dyDescent="0.2">
      <c r="A49" s="11">
        <v>40354</v>
      </c>
      <c r="B49" s="24">
        <v>16.5</v>
      </c>
      <c r="C49" s="24">
        <v>1.5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>
        <f t="shared" si="0"/>
        <v>18</v>
      </c>
      <c r="U49" s="24">
        <v>2</v>
      </c>
      <c r="V49">
        <f t="shared" si="1"/>
        <v>20</v>
      </c>
    </row>
    <row r="50" spans="1:22" x14ac:dyDescent="0.2">
      <c r="A50" s="11">
        <v>40355</v>
      </c>
      <c r="B50" s="24">
        <v>14.3</v>
      </c>
      <c r="C50" s="24">
        <v>2.33</v>
      </c>
      <c r="D50" s="24">
        <v>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0.33</v>
      </c>
      <c r="P50" s="24">
        <v>0</v>
      </c>
      <c r="Q50" s="24">
        <v>0</v>
      </c>
      <c r="R50" s="24">
        <v>0</v>
      </c>
      <c r="S50" s="24">
        <v>0.33</v>
      </c>
      <c r="T50">
        <f t="shared" si="0"/>
        <v>17.29</v>
      </c>
      <c r="U50" s="24">
        <v>0</v>
      </c>
      <c r="V50">
        <f t="shared" si="1"/>
        <v>17.29</v>
      </c>
    </row>
    <row r="51" spans="1:22" x14ac:dyDescent="0.2">
      <c r="A51" s="11">
        <v>40356</v>
      </c>
      <c r="B51" s="24">
        <v>14.3</v>
      </c>
      <c r="C51" s="24">
        <v>2.33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0.33</v>
      </c>
      <c r="P51" s="24">
        <v>0</v>
      </c>
      <c r="Q51" s="24">
        <v>0</v>
      </c>
      <c r="R51" s="24">
        <v>0</v>
      </c>
      <c r="S51" s="24">
        <v>0.33</v>
      </c>
      <c r="T51">
        <f t="shared" si="0"/>
        <v>17.29</v>
      </c>
      <c r="U51" s="24">
        <v>0</v>
      </c>
      <c r="V51">
        <f t="shared" si="1"/>
        <v>17.29</v>
      </c>
    </row>
    <row r="52" spans="1:22" x14ac:dyDescent="0.2">
      <c r="A52" s="11">
        <v>40357</v>
      </c>
      <c r="B52" s="24">
        <v>14.3</v>
      </c>
      <c r="C52" s="24">
        <v>2.33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0.33</v>
      </c>
      <c r="P52" s="24">
        <v>0</v>
      </c>
      <c r="Q52" s="24">
        <v>0</v>
      </c>
      <c r="R52" s="24">
        <v>0</v>
      </c>
      <c r="S52" s="24">
        <v>0.33</v>
      </c>
      <c r="T52">
        <f>SUM(B52:S52)</f>
        <v>17.29</v>
      </c>
      <c r="U52" s="24">
        <v>0</v>
      </c>
      <c r="V52">
        <f>T52+U52</f>
        <v>17.29</v>
      </c>
    </row>
    <row r="53" spans="1:22" x14ac:dyDescent="0.2">
      <c r="A53" s="11">
        <v>40358</v>
      </c>
      <c r="B53" s="24">
        <v>4</v>
      </c>
      <c r="C53" s="24">
        <v>1</v>
      </c>
      <c r="D53" s="24">
        <v>0</v>
      </c>
      <c r="E53" s="24">
        <v>0</v>
      </c>
      <c r="F53" s="24">
        <v>0.5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>
        <f>SUM(B53:S53)</f>
        <v>5.5</v>
      </c>
      <c r="U53" s="24">
        <v>0.5</v>
      </c>
      <c r="V53">
        <f>T53+U53</f>
        <v>6</v>
      </c>
    </row>
    <row r="54" spans="1:22" x14ac:dyDescent="0.2">
      <c r="A54" s="11">
        <v>40359</v>
      </c>
      <c r="B54" s="24">
        <v>4</v>
      </c>
      <c r="C54" s="24">
        <v>1</v>
      </c>
      <c r="D54" s="24">
        <v>0</v>
      </c>
      <c r="E54" s="24">
        <v>0</v>
      </c>
      <c r="F54" s="24">
        <v>0.5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>
        <f t="shared" si="0"/>
        <v>5.5</v>
      </c>
      <c r="U54" s="24">
        <v>0.5</v>
      </c>
      <c r="V54">
        <f t="shared" si="1"/>
        <v>6</v>
      </c>
    </row>
    <row r="55" spans="1:22" x14ac:dyDescent="0.2">
      <c r="A55" s="11">
        <v>40360</v>
      </c>
      <c r="B55" s="24">
        <v>1.5</v>
      </c>
      <c r="C55" s="24">
        <v>2.5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0.5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0.5</v>
      </c>
      <c r="P55" s="24">
        <v>0</v>
      </c>
      <c r="Q55" s="24">
        <v>0</v>
      </c>
      <c r="R55" s="24">
        <v>0</v>
      </c>
      <c r="S55" s="24">
        <v>0</v>
      </c>
      <c r="T55">
        <f>SUM(B55:S55)</f>
        <v>5</v>
      </c>
      <c r="U55" s="24">
        <v>1</v>
      </c>
      <c r="V55">
        <f>T55+U55</f>
        <v>6</v>
      </c>
    </row>
    <row r="56" spans="1:22" x14ac:dyDescent="0.2">
      <c r="A56" s="11">
        <v>40361</v>
      </c>
      <c r="B56" s="24">
        <v>1.5</v>
      </c>
      <c r="C56" s="24">
        <v>2.5</v>
      </c>
      <c r="D56" s="24">
        <v>0</v>
      </c>
      <c r="E56" s="24">
        <v>0</v>
      </c>
      <c r="F56" s="24">
        <v>0</v>
      </c>
      <c r="G56" s="24">
        <v>0</v>
      </c>
      <c r="H56" s="24">
        <v>0</v>
      </c>
      <c r="I56" s="24">
        <v>0.5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0.5</v>
      </c>
      <c r="P56" s="24">
        <v>0</v>
      </c>
      <c r="Q56" s="24">
        <v>0</v>
      </c>
      <c r="R56" s="24">
        <v>0</v>
      </c>
      <c r="S56" s="24">
        <v>0</v>
      </c>
      <c r="T56">
        <f t="shared" si="0"/>
        <v>5</v>
      </c>
      <c r="U56" s="24">
        <v>1</v>
      </c>
      <c r="V56">
        <f t="shared" si="1"/>
        <v>6</v>
      </c>
    </row>
    <row r="57" spans="1:22" x14ac:dyDescent="0.2">
      <c r="A57" s="11">
        <v>40362</v>
      </c>
      <c r="B57" s="24">
        <v>6.75</v>
      </c>
      <c r="C57" s="24">
        <v>4.75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5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>
        <f t="shared" si="0"/>
        <v>16.5</v>
      </c>
      <c r="U57" s="24">
        <v>2.5</v>
      </c>
      <c r="V57">
        <f t="shared" si="1"/>
        <v>19</v>
      </c>
    </row>
    <row r="58" spans="1:22" x14ac:dyDescent="0.2">
      <c r="A58" s="11">
        <v>40363</v>
      </c>
      <c r="B58" s="24">
        <v>6.75</v>
      </c>
      <c r="C58" s="24">
        <v>4.75</v>
      </c>
      <c r="D58" s="24">
        <v>0</v>
      </c>
      <c r="E58" s="24">
        <v>0</v>
      </c>
      <c r="F58" s="24">
        <v>0</v>
      </c>
      <c r="G58" s="24">
        <v>0</v>
      </c>
      <c r="H58" s="24">
        <v>0</v>
      </c>
      <c r="I58" s="24">
        <v>5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>
        <f t="shared" si="0"/>
        <v>16.5</v>
      </c>
      <c r="U58" s="24">
        <v>2.5</v>
      </c>
      <c r="V58">
        <f t="shared" si="1"/>
        <v>19</v>
      </c>
    </row>
    <row r="59" spans="1:22" x14ac:dyDescent="0.2">
      <c r="A59" s="11">
        <v>40364</v>
      </c>
      <c r="B59" s="24">
        <v>6.75</v>
      </c>
      <c r="C59" s="24">
        <v>4.75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5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>
        <f t="shared" si="0"/>
        <v>16.5</v>
      </c>
      <c r="U59" s="24">
        <v>2.5</v>
      </c>
      <c r="V59">
        <f t="shared" si="1"/>
        <v>19</v>
      </c>
    </row>
    <row r="60" spans="1:22" x14ac:dyDescent="0.2">
      <c r="A60" s="11">
        <v>40365</v>
      </c>
      <c r="B60" s="24">
        <v>6.75</v>
      </c>
      <c r="C60" s="24">
        <v>4.75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5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>
        <f t="shared" si="0"/>
        <v>16.5</v>
      </c>
      <c r="U60" s="24">
        <v>2.5</v>
      </c>
      <c r="V60">
        <f t="shared" si="1"/>
        <v>19</v>
      </c>
    </row>
    <row r="61" spans="1:22" x14ac:dyDescent="0.2">
      <c r="A61" s="11">
        <v>40366</v>
      </c>
      <c r="B61" s="24">
        <v>14</v>
      </c>
      <c r="C61" s="24">
        <v>6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22</v>
      </c>
      <c r="J61" s="24">
        <v>0</v>
      </c>
      <c r="K61" s="24">
        <v>0</v>
      </c>
      <c r="L61" s="24">
        <v>0</v>
      </c>
      <c r="M61" s="24">
        <v>1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>
        <f t="shared" si="0"/>
        <v>43</v>
      </c>
      <c r="U61" s="24">
        <v>5</v>
      </c>
      <c r="V61">
        <f t="shared" si="1"/>
        <v>48</v>
      </c>
    </row>
    <row r="62" spans="1:22" x14ac:dyDescent="0.2">
      <c r="A62" s="11">
        <v>40367</v>
      </c>
      <c r="B62" s="24">
        <v>12.5</v>
      </c>
      <c r="C62" s="24">
        <v>1</v>
      </c>
      <c r="D62" s="24">
        <v>0</v>
      </c>
      <c r="E62" s="24">
        <v>0</v>
      </c>
      <c r="F62" s="24">
        <v>0.5</v>
      </c>
      <c r="G62" s="24">
        <v>0</v>
      </c>
      <c r="H62" s="24">
        <v>0</v>
      </c>
      <c r="I62" s="24">
        <v>7</v>
      </c>
      <c r="J62" s="24">
        <v>0</v>
      </c>
      <c r="K62" s="24">
        <v>0</v>
      </c>
      <c r="L62" s="24">
        <v>0</v>
      </c>
      <c r="M62" s="24">
        <v>0.5</v>
      </c>
      <c r="N62" s="24">
        <v>0</v>
      </c>
      <c r="O62" s="24">
        <v>1.5</v>
      </c>
      <c r="P62" s="24">
        <v>0</v>
      </c>
      <c r="Q62" s="24">
        <v>0</v>
      </c>
      <c r="R62" s="24">
        <v>0</v>
      </c>
      <c r="S62" s="24">
        <v>0</v>
      </c>
      <c r="T62">
        <f t="shared" si="0"/>
        <v>23</v>
      </c>
      <c r="U62" s="24">
        <v>3.5</v>
      </c>
      <c r="V62">
        <f t="shared" si="1"/>
        <v>26.5</v>
      </c>
    </row>
    <row r="63" spans="1:22" x14ac:dyDescent="0.2">
      <c r="A63" s="11">
        <v>40368</v>
      </c>
      <c r="B63" s="24">
        <v>12.5</v>
      </c>
      <c r="C63" s="24">
        <v>1</v>
      </c>
      <c r="D63" s="24">
        <v>0</v>
      </c>
      <c r="E63" s="24">
        <v>0</v>
      </c>
      <c r="F63" s="24">
        <v>0.5</v>
      </c>
      <c r="G63" s="24">
        <v>0</v>
      </c>
      <c r="H63" s="24">
        <v>0</v>
      </c>
      <c r="I63" s="24">
        <v>7</v>
      </c>
      <c r="J63" s="24">
        <v>0</v>
      </c>
      <c r="K63" s="24">
        <v>0</v>
      </c>
      <c r="L63" s="24">
        <v>0</v>
      </c>
      <c r="M63" s="24">
        <v>0.5</v>
      </c>
      <c r="N63" s="24">
        <v>0</v>
      </c>
      <c r="O63" s="24">
        <v>1.5</v>
      </c>
      <c r="P63" s="24">
        <v>0</v>
      </c>
      <c r="Q63" s="24">
        <v>0</v>
      </c>
      <c r="R63" s="24">
        <v>0</v>
      </c>
      <c r="S63" s="24">
        <v>0</v>
      </c>
      <c r="T63">
        <f t="shared" si="0"/>
        <v>23</v>
      </c>
      <c r="U63" s="24">
        <v>3.5</v>
      </c>
      <c r="V63">
        <f t="shared" si="1"/>
        <v>26.5</v>
      </c>
    </row>
    <row r="64" spans="1:22" x14ac:dyDescent="0.2">
      <c r="A64" s="11">
        <v>40369</v>
      </c>
      <c r="B64" s="24">
        <v>11.33</v>
      </c>
      <c r="C64" s="24">
        <v>6.67</v>
      </c>
      <c r="D64" s="24">
        <v>0</v>
      </c>
      <c r="E64" s="24">
        <v>0</v>
      </c>
      <c r="F64" s="24">
        <v>1</v>
      </c>
      <c r="G64" s="24">
        <v>2</v>
      </c>
      <c r="H64" s="24">
        <v>0</v>
      </c>
      <c r="I64" s="24">
        <v>5.67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2</v>
      </c>
      <c r="P64" s="24">
        <v>0</v>
      </c>
      <c r="Q64" s="24">
        <v>0</v>
      </c>
      <c r="R64" s="24">
        <v>0</v>
      </c>
      <c r="S64" s="24">
        <v>0</v>
      </c>
      <c r="T64">
        <f t="shared" si="0"/>
        <v>28.67</v>
      </c>
      <c r="U64" s="24">
        <v>2.33</v>
      </c>
      <c r="V64">
        <f t="shared" si="1"/>
        <v>31</v>
      </c>
    </row>
    <row r="65" spans="1:22" x14ac:dyDescent="0.2">
      <c r="A65" s="11">
        <v>40370</v>
      </c>
      <c r="B65" s="24">
        <v>11.33</v>
      </c>
      <c r="C65" s="24">
        <v>6.67</v>
      </c>
      <c r="D65" s="24">
        <v>0</v>
      </c>
      <c r="E65" s="24">
        <v>0</v>
      </c>
      <c r="F65" s="24">
        <v>1</v>
      </c>
      <c r="G65" s="24">
        <v>2</v>
      </c>
      <c r="H65" s="24">
        <v>0</v>
      </c>
      <c r="I65" s="24">
        <v>5.67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2</v>
      </c>
      <c r="P65" s="24">
        <v>0</v>
      </c>
      <c r="Q65" s="24">
        <v>0</v>
      </c>
      <c r="R65" s="24">
        <v>0</v>
      </c>
      <c r="S65" s="24">
        <v>0</v>
      </c>
      <c r="T65">
        <f t="shared" si="0"/>
        <v>28.67</v>
      </c>
      <c r="U65" s="24">
        <v>2.33</v>
      </c>
      <c r="V65">
        <f t="shared" si="1"/>
        <v>31</v>
      </c>
    </row>
    <row r="66" spans="1:22" x14ac:dyDescent="0.2">
      <c r="A66" s="11">
        <v>40371</v>
      </c>
      <c r="B66" s="24">
        <v>11.33</v>
      </c>
      <c r="C66" s="24">
        <v>6.67</v>
      </c>
      <c r="D66" s="24">
        <v>0</v>
      </c>
      <c r="E66" s="24">
        <v>0</v>
      </c>
      <c r="F66" s="24">
        <v>1</v>
      </c>
      <c r="G66" s="24">
        <v>2</v>
      </c>
      <c r="H66" s="24">
        <v>0</v>
      </c>
      <c r="I66" s="24">
        <v>5.67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2</v>
      </c>
      <c r="P66" s="24">
        <v>0</v>
      </c>
      <c r="Q66" s="24">
        <v>0</v>
      </c>
      <c r="R66" s="24">
        <v>0</v>
      </c>
      <c r="S66" s="24">
        <v>0</v>
      </c>
      <c r="T66">
        <f>SUM(B66:S66)</f>
        <v>28.67</v>
      </c>
      <c r="U66" s="24">
        <v>2.33</v>
      </c>
      <c r="V66">
        <f>T66+U66</f>
        <v>31</v>
      </c>
    </row>
    <row r="67" spans="1:22" x14ac:dyDescent="0.2">
      <c r="A67" s="11">
        <v>40372</v>
      </c>
      <c r="B67" s="24">
        <v>2</v>
      </c>
      <c r="C67" s="24">
        <v>0.5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4.5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1</v>
      </c>
      <c r="P67" s="24">
        <v>0</v>
      </c>
      <c r="Q67" s="24">
        <v>0</v>
      </c>
      <c r="R67" s="24">
        <v>0</v>
      </c>
      <c r="S67" s="24">
        <v>0</v>
      </c>
      <c r="T67">
        <f>SUM(B67:S67)</f>
        <v>8</v>
      </c>
      <c r="U67" s="24">
        <v>2</v>
      </c>
      <c r="V67">
        <f>T67+U67</f>
        <v>10</v>
      </c>
    </row>
    <row r="68" spans="1:22" x14ac:dyDescent="0.2">
      <c r="A68" s="11">
        <v>40373</v>
      </c>
      <c r="B68" s="24">
        <v>2</v>
      </c>
      <c r="C68" s="24">
        <v>0.5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4.5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1</v>
      </c>
      <c r="P68" s="24">
        <v>0</v>
      </c>
      <c r="Q68" s="24">
        <v>0</v>
      </c>
      <c r="R68" s="24">
        <v>0</v>
      </c>
      <c r="S68" s="24">
        <v>0</v>
      </c>
      <c r="T68">
        <f t="shared" si="0"/>
        <v>8</v>
      </c>
      <c r="U68" s="24">
        <v>2</v>
      </c>
      <c r="V68">
        <f t="shared" si="1"/>
        <v>10</v>
      </c>
    </row>
    <row r="69" spans="1:22" x14ac:dyDescent="0.2">
      <c r="A69" s="11">
        <v>40374</v>
      </c>
      <c r="B69" s="24">
        <v>13.5</v>
      </c>
      <c r="C69" s="24">
        <v>1.5</v>
      </c>
      <c r="D69" s="24">
        <v>0</v>
      </c>
      <c r="E69" s="24">
        <v>0.5</v>
      </c>
      <c r="F69" s="24">
        <v>0</v>
      </c>
      <c r="G69" s="24">
        <v>0</v>
      </c>
      <c r="H69" s="1">
        <v>0</v>
      </c>
      <c r="I69" s="55">
        <v>8</v>
      </c>
      <c r="J69" s="55">
        <v>0</v>
      </c>
      <c r="K69" s="55">
        <v>0</v>
      </c>
      <c r="L69" s="55">
        <v>0</v>
      </c>
      <c r="M69" s="55">
        <v>0</v>
      </c>
      <c r="N69" s="1">
        <v>0</v>
      </c>
      <c r="O69" s="55">
        <v>3</v>
      </c>
      <c r="P69" s="55">
        <v>0</v>
      </c>
      <c r="Q69" s="1">
        <v>0</v>
      </c>
      <c r="R69" s="55">
        <v>0</v>
      </c>
      <c r="S69" s="1">
        <v>0</v>
      </c>
      <c r="T69">
        <f t="shared" si="0"/>
        <v>26.5</v>
      </c>
      <c r="U69" s="24">
        <v>9</v>
      </c>
      <c r="V69">
        <f t="shared" si="1"/>
        <v>35.5</v>
      </c>
    </row>
    <row r="70" spans="1:22" x14ac:dyDescent="0.2">
      <c r="A70" s="11">
        <v>40375</v>
      </c>
      <c r="B70" s="24">
        <v>13.5</v>
      </c>
      <c r="C70" s="24">
        <v>1.5</v>
      </c>
      <c r="D70" s="24">
        <v>0</v>
      </c>
      <c r="E70" s="24">
        <v>0.5</v>
      </c>
      <c r="F70" s="24">
        <v>0</v>
      </c>
      <c r="G70" s="24">
        <v>0</v>
      </c>
      <c r="H70" s="1">
        <v>0</v>
      </c>
      <c r="I70" s="55">
        <v>8</v>
      </c>
      <c r="J70" s="55">
        <v>0</v>
      </c>
      <c r="K70" s="55">
        <v>0</v>
      </c>
      <c r="L70" s="55">
        <v>0</v>
      </c>
      <c r="M70" s="55">
        <v>0</v>
      </c>
      <c r="N70" s="1">
        <v>0</v>
      </c>
      <c r="O70" s="55">
        <v>3</v>
      </c>
      <c r="P70" s="55">
        <v>0</v>
      </c>
      <c r="Q70" s="1">
        <v>0</v>
      </c>
      <c r="R70" s="55">
        <v>0</v>
      </c>
      <c r="S70" s="1">
        <v>0</v>
      </c>
      <c r="T70">
        <f t="shared" si="0"/>
        <v>26.5</v>
      </c>
      <c r="U70" s="24">
        <v>9</v>
      </c>
      <c r="V70">
        <f t="shared" si="1"/>
        <v>35.5</v>
      </c>
    </row>
    <row r="71" spans="1:22" x14ac:dyDescent="0.2">
      <c r="A71" s="11">
        <v>40376</v>
      </c>
      <c r="B71" s="24">
        <v>45.3</v>
      </c>
      <c r="C71" s="24">
        <v>0.33</v>
      </c>
      <c r="D71" s="24">
        <v>0</v>
      </c>
      <c r="E71" s="24">
        <v>0</v>
      </c>
      <c r="F71" s="24">
        <v>0</v>
      </c>
      <c r="G71" s="24">
        <v>0</v>
      </c>
      <c r="H71" s="24">
        <v>0</v>
      </c>
      <c r="I71" s="24">
        <v>16.3</v>
      </c>
      <c r="J71" s="24">
        <v>0</v>
      </c>
      <c r="K71" s="24">
        <v>0</v>
      </c>
      <c r="L71" s="24">
        <v>0.66</v>
      </c>
      <c r="M71" s="24">
        <v>0</v>
      </c>
      <c r="N71" s="24">
        <v>0</v>
      </c>
      <c r="O71" s="24">
        <v>7.66</v>
      </c>
      <c r="P71" s="24">
        <v>0</v>
      </c>
      <c r="Q71" s="24">
        <v>0</v>
      </c>
      <c r="R71" s="24">
        <v>0.33</v>
      </c>
      <c r="S71" s="24">
        <v>0</v>
      </c>
      <c r="T71">
        <f t="shared" si="0"/>
        <v>70.579999999999984</v>
      </c>
      <c r="U71" s="24">
        <v>10.66</v>
      </c>
      <c r="V71">
        <f t="shared" si="1"/>
        <v>81.239999999999981</v>
      </c>
    </row>
    <row r="72" spans="1:22" x14ac:dyDescent="0.2">
      <c r="A72" s="11">
        <v>40377</v>
      </c>
      <c r="B72" s="24">
        <v>45.3</v>
      </c>
      <c r="C72" s="24">
        <v>0.33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16.3</v>
      </c>
      <c r="J72" s="24">
        <v>0</v>
      </c>
      <c r="K72" s="24">
        <v>0</v>
      </c>
      <c r="L72" s="24">
        <v>0.66</v>
      </c>
      <c r="M72" s="24">
        <v>0</v>
      </c>
      <c r="N72" s="24">
        <v>0</v>
      </c>
      <c r="O72" s="24">
        <v>7.66</v>
      </c>
      <c r="P72" s="24">
        <v>0</v>
      </c>
      <c r="Q72" s="24">
        <v>0</v>
      </c>
      <c r="R72" s="24">
        <v>0.33</v>
      </c>
      <c r="S72" s="24">
        <v>0</v>
      </c>
      <c r="T72">
        <f t="shared" si="0"/>
        <v>70.579999999999984</v>
      </c>
      <c r="U72" s="24">
        <v>10.66</v>
      </c>
      <c r="V72">
        <f t="shared" si="1"/>
        <v>81.239999999999981</v>
      </c>
    </row>
    <row r="73" spans="1:22" x14ac:dyDescent="0.2">
      <c r="A73" s="11">
        <v>40378</v>
      </c>
      <c r="B73" s="24">
        <v>45.3</v>
      </c>
      <c r="C73" s="24">
        <v>0.33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16.3</v>
      </c>
      <c r="J73" s="24">
        <v>0</v>
      </c>
      <c r="K73" s="24">
        <v>0</v>
      </c>
      <c r="L73" s="24">
        <v>0.66</v>
      </c>
      <c r="M73" s="24">
        <v>0</v>
      </c>
      <c r="N73" s="24">
        <v>0</v>
      </c>
      <c r="O73" s="24">
        <v>7.66</v>
      </c>
      <c r="P73" s="24">
        <v>0</v>
      </c>
      <c r="Q73" s="24">
        <v>0</v>
      </c>
      <c r="R73" s="24">
        <v>0.33</v>
      </c>
      <c r="S73" s="24">
        <v>0</v>
      </c>
      <c r="T73">
        <f>SUM(B73:S73)</f>
        <v>70.579999999999984</v>
      </c>
      <c r="U73" s="24">
        <v>10.66</v>
      </c>
      <c r="V73">
        <f>T73+U73</f>
        <v>81.239999999999981</v>
      </c>
    </row>
    <row r="74" spans="1:22" x14ac:dyDescent="0.2">
      <c r="A74" s="11">
        <v>40379</v>
      </c>
      <c r="B74" s="24">
        <v>18.5</v>
      </c>
      <c r="C74" s="24">
        <v>1</v>
      </c>
      <c r="D74" s="24">
        <v>0</v>
      </c>
      <c r="E74" s="24">
        <v>0</v>
      </c>
      <c r="F74" s="24">
        <v>0.5</v>
      </c>
      <c r="G74" s="24">
        <v>0</v>
      </c>
      <c r="H74" s="24">
        <v>0</v>
      </c>
      <c r="I74" s="24">
        <v>7</v>
      </c>
      <c r="J74" s="24">
        <v>0.5</v>
      </c>
      <c r="K74" s="24">
        <v>0</v>
      </c>
      <c r="L74" s="24">
        <v>0</v>
      </c>
      <c r="M74" s="24">
        <v>0</v>
      </c>
      <c r="N74" s="24">
        <v>0</v>
      </c>
      <c r="O74" s="24">
        <v>1.5</v>
      </c>
      <c r="P74" s="24">
        <v>0</v>
      </c>
      <c r="Q74" s="24">
        <v>0</v>
      </c>
      <c r="R74" s="24">
        <v>0</v>
      </c>
      <c r="S74" s="24">
        <v>0</v>
      </c>
      <c r="T74">
        <f>SUM(B74:S74)</f>
        <v>29</v>
      </c>
      <c r="U74" s="24">
        <v>1.5</v>
      </c>
      <c r="V74">
        <f>T74+U74</f>
        <v>30.5</v>
      </c>
    </row>
    <row r="75" spans="1:22" x14ac:dyDescent="0.2">
      <c r="A75" s="11">
        <v>40380</v>
      </c>
      <c r="B75" s="24">
        <v>18.5</v>
      </c>
      <c r="C75" s="24">
        <v>1</v>
      </c>
      <c r="D75" s="24">
        <v>0</v>
      </c>
      <c r="E75" s="24">
        <v>0</v>
      </c>
      <c r="F75" s="24">
        <v>0.5</v>
      </c>
      <c r="G75" s="24">
        <v>0</v>
      </c>
      <c r="H75" s="24">
        <v>0</v>
      </c>
      <c r="I75" s="24">
        <v>7</v>
      </c>
      <c r="J75" s="24">
        <v>0.5</v>
      </c>
      <c r="K75" s="24">
        <v>0</v>
      </c>
      <c r="L75" s="24">
        <v>0</v>
      </c>
      <c r="M75" s="24">
        <v>0</v>
      </c>
      <c r="N75" s="24">
        <v>0</v>
      </c>
      <c r="O75" s="24">
        <v>1.5</v>
      </c>
      <c r="P75" s="24">
        <v>0</v>
      </c>
      <c r="Q75" s="24">
        <v>0</v>
      </c>
      <c r="R75" s="24">
        <v>0</v>
      </c>
      <c r="S75" s="24">
        <v>0</v>
      </c>
      <c r="T75">
        <f t="shared" ref="T75:T103" si="5">SUM(B75:S75)</f>
        <v>29</v>
      </c>
      <c r="U75" s="24">
        <v>1.5</v>
      </c>
      <c r="V75">
        <f t="shared" ref="V75:V110" si="6">T75+U75</f>
        <v>30.5</v>
      </c>
    </row>
    <row r="76" spans="1:22" x14ac:dyDescent="0.2">
      <c r="A76" s="11">
        <v>40381</v>
      </c>
      <c r="B76" s="24">
        <v>11.5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6">
        <v>7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>
        <f t="shared" si="5"/>
        <v>18.5</v>
      </c>
      <c r="U76" s="24">
        <v>19</v>
      </c>
      <c r="V76">
        <f t="shared" si="6"/>
        <v>37.5</v>
      </c>
    </row>
    <row r="77" spans="1:22" x14ac:dyDescent="0.2">
      <c r="A77" s="11">
        <v>40382</v>
      </c>
      <c r="B77" s="24">
        <v>11.5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6">
        <v>7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>
        <f t="shared" si="5"/>
        <v>18.5</v>
      </c>
      <c r="U77" s="24">
        <v>19</v>
      </c>
      <c r="V77">
        <f t="shared" si="6"/>
        <v>37.5</v>
      </c>
    </row>
    <row r="78" spans="1:22" x14ac:dyDescent="0.2">
      <c r="A78" s="11">
        <v>40383</v>
      </c>
      <c r="B78" s="24">
        <v>22.6</v>
      </c>
      <c r="C78" s="24">
        <v>2.33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1.33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0.33</v>
      </c>
      <c r="P78" s="24">
        <v>0</v>
      </c>
      <c r="Q78" s="24">
        <v>0</v>
      </c>
      <c r="R78" s="24">
        <v>0</v>
      </c>
      <c r="S78" s="24">
        <v>0</v>
      </c>
      <c r="T78">
        <f>SUM(B78:S78)</f>
        <v>26.589999999999996</v>
      </c>
      <c r="U78" s="24">
        <v>8</v>
      </c>
      <c r="V78">
        <f>T78+U78</f>
        <v>34.589999999999996</v>
      </c>
    </row>
    <row r="79" spans="1:22" x14ac:dyDescent="0.2">
      <c r="A79" s="11">
        <v>40384</v>
      </c>
      <c r="B79" s="24">
        <v>22.6</v>
      </c>
      <c r="C79" s="24">
        <v>2.33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1.33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0.33</v>
      </c>
      <c r="P79" s="24">
        <v>0</v>
      </c>
      <c r="Q79" s="24">
        <v>0</v>
      </c>
      <c r="R79" s="24">
        <v>0</v>
      </c>
      <c r="S79" s="24">
        <v>0</v>
      </c>
      <c r="T79">
        <f t="shared" si="5"/>
        <v>26.589999999999996</v>
      </c>
      <c r="U79" s="24">
        <v>8</v>
      </c>
      <c r="V79">
        <f t="shared" si="6"/>
        <v>34.589999999999996</v>
      </c>
    </row>
    <row r="80" spans="1:22" x14ac:dyDescent="0.2">
      <c r="A80" s="11">
        <v>40385</v>
      </c>
      <c r="B80" s="24">
        <v>22.6</v>
      </c>
      <c r="C80" s="24">
        <v>2.33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1.33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0.33</v>
      </c>
      <c r="P80" s="24">
        <v>0</v>
      </c>
      <c r="Q80" s="24">
        <v>0</v>
      </c>
      <c r="R80" s="24">
        <v>0</v>
      </c>
      <c r="S80" s="24">
        <v>0</v>
      </c>
      <c r="T80">
        <f t="shared" si="5"/>
        <v>26.589999999999996</v>
      </c>
      <c r="U80" s="24">
        <v>8</v>
      </c>
      <c r="V80">
        <f t="shared" si="6"/>
        <v>34.589999999999996</v>
      </c>
    </row>
    <row r="81" spans="1:22" x14ac:dyDescent="0.2">
      <c r="A81" s="11">
        <v>40386</v>
      </c>
      <c r="B81" t="s">
        <v>32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</row>
    <row r="82" spans="1:22" x14ac:dyDescent="0.2">
      <c r="A82" s="11">
        <v>40387</v>
      </c>
      <c r="B82" t="s">
        <v>32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</row>
    <row r="83" spans="1:22" x14ac:dyDescent="0.2">
      <c r="A83" s="11">
        <v>40388</v>
      </c>
      <c r="B83">
        <v>42</v>
      </c>
      <c r="C83">
        <v>7.5</v>
      </c>
      <c r="D83">
        <v>0</v>
      </c>
      <c r="E83">
        <v>0</v>
      </c>
      <c r="F83">
        <v>0</v>
      </c>
      <c r="G83">
        <v>0</v>
      </c>
      <c r="H83">
        <v>0</v>
      </c>
      <c r="I83">
        <v>4.5</v>
      </c>
      <c r="J83">
        <v>0</v>
      </c>
      <c r="K83">
        <v>0</v>
      </c>
      <c r="L83">
        <v>0</v>
      </c>
      <c r="M83">
        <v>0</v>
      </c>
      <c r="N83">
        <v>0</v>
      </c>
      <c r="O83">
        <v>1.5</v>
      </c>
      <c r="P83">
        <v>0</v>
      </c>
      <c r="Q83">
        <v>0</v>
      </c>
      <c r="R83">
        <v>0</v>
      </c>
      <c r="S83">
        <v>0</v>
      </c>
      <c r="T83">
        <f t="shared" si="5"/>
        <v>55.5</v>
      </c>
      <c r="U83">
        <v>8.5</v>
      </c>
      <c r="V83">
        <f t="shared" si="6"/>
        <v>64</v>
      </c>
    </row>
    <row r="84" spans="1:22" x14ac:dyDescent="0.2">
      <c r="A84" s="11">
        <v>40389</v>
      </c>
      <c r="B84">
        <v>42</v>
      </c>
      <c r="C84">
        <v>7.5</v>
      </c>
      <c r="D84">
        <v>0</v>
      </c>
      <c r="E84">
        <v>0</v>
      </c>
      <c r="F84">
        <v>0</v>
      </c>
      <c r="G84">
        <v>0</v>
      </c>
      <c r="H84">
        <v>0</v>
      </c>
      <c r="I84">
        <v>4.5</v>
      </c>
      <c r="J84">
        <v>0</v>
      </c>
      <c r="K84">
        <v>0</v>
      </c>
      <c r="L84">
        <v>0</v>
      </c>
      <c r="M84">
        <v>0</v>
      </c>
      <c r="N84">
        <v>0</v>
      </c>
      <c r="O84">
        <v>1.5</v>
      </c>
      <c r="P84">
        <v>0</v>
      </c>
      <c r="Q84">
        <v>0</v>
      </c>
      <c r="R84">
        <v>0</v>
      </c>
      <c r="S84">
        <v>0</v>
      </c>
      <c r="T84">
        <f t="shared" si="5"/>
        <v>55.5</v>
      </c>
      <c r="U84">
        <v>8.5</v>
      </c>
      <c r="V84">
        <f t="shared" si="6"/>
        <v>64</v>
      </c>
    </row>
    <row r="85" spans="1:22" x14ac:dyDescent="0.2">
      <c r="A85" s="11">
        <v>40390</v>
      </c>
      <c r="B85">
        <v>106</v>
      </c>
      <c r="C85">
        <v>16</v>
      </c>
      <c r="D85">
        <v>0</v>
      </c>
      <c r="E85">
        <v>0</v>
      </c>
      <c r="F85">
        <v>0.33</v>
      </c>
      <c r="G85">
        <v>0.33</v>
      </c>
      <c r="H85">
        <v>0</v>
      </c>
      <c r="I85">
        <v>12.3</v>
      </c>
      <c r="J85">
        <v>1</v>
      </c>
      <c r="K85">
        <v>0</v>
      </c>
      <c r="L85">
        <v>0</v>
      </c>
      <c r="M85">
        <v>0</v>
      </c>
      <c r="N85">
        <v>0</v>
      </c>
      <c r="O85">
        <v>0.33</v>
      </c>
      <c r="P85">
        <v>0</v>
      </c>
      <c r="Q85">
        <v>0</v>
      </c>
      <c r="R85">
        <v>0</v>
      </c>
      <c r="S85">
        <v>0</v>
      </c>
      <c r="T85">
        <f t="shared" si="5"/>
        <v>136.29000000000002</v>
      </c>
      <c r="U85">
        <v>43</v>
      </c>
      <c r="V85">
        <f t="shared" si="6"/>
        <v>179.29000000000002</v>
      </c>
    </row>
    <row r="86" spans="1:22" x14ac:dyDescent="0.2">
      <c r="A86" s="11">
        <v>40391</v>
      </c>
      <c r="B86">
        <v>106</v>
      </c>
      <c r="C86">
        <v>16</v>
      </c>
      <c r="D86">
        <v>0</v>
      </c>
      <c r="E86">
        <v>0</v>
      </c>
      <c r="F86">
        <v>0.33</v>
      </c>
      <c r="G86">
        <v>0.33</v>
      </c>
      <c r="H86">
        <v>0</v>
      </c>
      <c r="I86">
        <v>12.3</v>
      </c>
      <c r="J86">
        <v>1</v>
      </c>
      <c r="K86">
        <v>0</v>
      </c>
      <c r="L86">
        <v>0</v>
      </c>
      <c r="M86">
        <v>0</v>
      </c>
      <c r="N86">
        <v>0</v>
      </c>
      <c r="O86">
        <v>0.33</v>
      </c>
      <c r="P86">
        <v>0</v>
      </c>
      <c r="Q86">
        <v>0</v>
      </c>
      <c r="R86">
        <v>0</v>
      </c>
      <c r="S86">
        <v>0</v>
      </c>
      <c r="T86">
        <f t="shared" si="5"/>
        <v>136.29000000000002</v>
      </c>
      <c r="U86">
        <v>43</v>
      </c>
      <c r="V86">
        <f t="shared" si="6"/>
        <v>179.29000000000002</v>
      </c>
    </row>
    <row r="87" spans="1:22" x14ac:dyDescent="0.2">
      <c r="A87" s="11">
        <v>40392</v>
      </c>
      <c r="B87">
        <v>106</v>
      </c>
      <c r="C87">
        <v>16</v>
      </c>
      <c r="D87">
        <v>0</v>
      </c>
      <c r="E87">
        <v>0</v>
      </c>
      <c r="F87">
        <v>0.33</v>
      </c>
      <c r="G87">
        <v>0.33</v>
      </c>
      <c r="H87">
        <v>0</v>
      </c>
      <c r="I87">
        <v>12.3</v>
      </c>
      <c r="J87">
        <v>1</v>
      </c>
      <c r="K87">
        <v>0</v>
      </c>
      <c r="L87">
        <v>0</v>
      </c>
      <c r="M87">
        <v>0</v>
      </c>
      <c r="N87">
        <v>0</v>
      </c>
      <c r="O87">
        <v>0.33</v>
      </c>
      <c r="P87">
        <v>0</v>
      </c>
      <c r="Q87">
        <v>0</v>
      </c>
      <c r="R87">
        <v>0</v>
      </c>
      <c r="S87">
        <v>0</v>
      </c>
      <c r="T87">
        <f t="shared" si="5"/>
        <v>136.29000000000002</v>
      </c>
      <c r="U87">
        <v>43</v>
      </c>
      <c r="V87">
        <f t="shared" si="6"/>
        <v>179.29000000000002</v>
      </c>
    </row>
    <row r="88" spans="1:22" x14ac:dyDescent="0.2">
      <c r="A88" s="11">
        <v>40393</v>
      </c>
      <c r="B88">
        <v>142</v>
      </c>
      <c r="C88">
        <v>15.5</v>
      </c>
      <c r="D88">
        <v>0</v>
      </c>
      <c r="E88">
        <v>0</v>
      </c>
      <c r="F88">
        <v>0</v>
      </c>
      <c r="G88">
        <v>3</v>
      </c>
      <c r="H88" s="1">
        <v>0</v>
      </c>
      <c r="I88" s="4">
        <v>36</v>
      </c>
      <c r="J88" s="4">
        <v>0</v>
      </c>
      <c r="K88" s="4">
        <v>0</v>
      </c>
      <c r="L88" s="4">
        <v>1</v>
      </c>
      <c r="M88" s="4">
        <v>0</v>
      </c>
      <c r="N88" s="1">
        <v>0</v>
      </c>
      <c r="O88" s="4">
        <v>0</v>
      </c>
      <c r="P88" s="4">
        <v>0</v>
      </c>
      <c r="Q88" s="1">
        <v>0</v>
      </c>
      <c r="R88" s="4">
        <v>0</v>
      </c>
      <c r="S88" s="1">
        <v>0</v>
      </c>
      <c r="T88">
        <f t="shared" si="5"/>
        <v>197.5</v>
      </c>
      <c r="U88">
        <v>75</v>
      </c>
      <c r="V88">
        <f t="shared" si="6"/>
        <v>272.5</v>
      </c>
    </row>
    <row r="89" spans="1:22" x14ac:dyDescent="0.2">
      <c r="A89" s="11">
        <v>40394</v>
      </c>
      <c r="B89">
        <v>142</v>
      </c>
      <c r="C89">
        <v>15.5</v>
      </c>
      <c r="D89">
        <v>0</v>
      </c>
      <c r="E89">
        <v>0</v>
      </c>
      <c r="F89">
        <v>0</v>
      </c>
      <c r="G89">
        <v>3</v>
      </c>
      <c r="H89" s="1">
        <v>0</v>
      </c>
      <c r="I89" s="4">
        <v>36</v>
      </c>
      <c r="J89" s="4">
        <v>0</v>
      </c>
      <c r="K89" s="4">
        <v>0</v>
      </c>
      <c r="L89" s="4">
        <v>1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0</v>
      </c>
      <c r="S89" s="1">
        <v>0</v>
      </c>
      <c r="T89">
        <f t="shared" si="5"/>
        <v>197.5</v>
      </c>
      <c r="U89">
        <v>75</v>
      </c>
      <c r="V89">
        <f t="shared" si="6"/>
        <v>272.5</v>
      </c>
    </row>
    <row r="90" spans="1:22" x14ac:dyDescent="0.2">
      <c r="A90" s="11">
        <v>40395</v>
      </c>
      <c r="B90">
        <v>21.5</v>
      </c>
      <c r="C90">
        <v>4.5</v>
      </c>
      <c r="D90">
        <v>0</v>
      </c>
      <c r="E90">
        <v>0</v>
      </c>
      <c r="F90">
        <v>0</v>
      </c>
      <c r="G90">
        <v>0</v>
      </c>
      <c r="H90">
        <v>0</v>
      </c>
      <c r="I90">
        <v>12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f>SUM(B90:S90)</f>
        <v>39</v>
      </c>
      <c r="U90">
        <v>45</v>
      </c>
      <c r="V90">
        <f>T90+U90</f>
        <v>84</v>
      </c>
    </row>
    <row r="91" spans="1:22" x14ac:dyDescent="0.2">
      <c r="A91" s="11">
        <v>40396</v>
      </c>
      <c r="B91">
        <v>21.5</v>
      </c>
      <c r="C91">
        <v>4.5</v>
      </c>
      <c r="D91">
        <v>0</v>
      </c>
      <c r="E91">
        <v>0</v>
      </c>
      <c r="F91">
        <v>0</v>
      </c>
      <c r="G91">
        <v>0</v>
      </c>
      <c r="H91">
        <v>0</v>
      </c>
      <c r="I91">
        <v>12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f t="shared" si="5"/>
        <v>39</v>
      </c>
      <c r="U91">
        <v>45</v>
      </c>
      <c r="V91">
        <f t="shared" si="6"/>
        <v>84</v>
      </c>
    </row>
    <row r="92" spans="1:22" x14ac:dyDescent="0.2">
      <c r="A92" s="11">
        <v>40397</v>
      </c>
      <c r="B92">
        <v>54.6</v>
      </c>
      <c r="C92">
        <v>13.3</v>
      </c>
      <c r="D92">
        <v>0</v>
      </c>
      <c r="E92">
        <v>0</v>
      </c>
      <c r="F92">
        <v>0</v>
      </c>
      <c r="G92">
        <v>0</v>
      </c>
      <c r="H92">
        <v>0</v>
      </c>
      <c r="I92">
        <v>13</v>
      </c>
      <c r="J92">
        <v>0</v>
      </c>
      <c r="K92">
        <v>0</v>
      </c>
      <c r="L92">
        <v>0</v>
      </c>
      <c r="M92">
        <v>0</v>
      </c>
      <c r="N92">
        <v>0</v>
      </c>
      <c r="O92">
        <v>11</v>
      </c>
      <c r="P92">
        <v>0</v>
      </c>
      <c r="Q92">
        <v>0</v>
      </c>
      <c r="R92">
        <v>0</v>
      </c>
      <c r="S92">
        <v>0</v>
      </c>
      <c r="T92">
        <f t="shared" si="5"/>
        <v>91.9</v>
      </c>
      <c r="U92">
        <v>40</v>
      </c>
      <c r="V92">
        <f t="shared" si="6"/>
        <v>131.9</v>
      </c>
    </row>
    <row r="93" spans="1:22" x14ac:dyDescent="0.2">
      <c r="A93" s="11">
        <v>40398</v>
      </c>
      <c r="B93">
        <v>54.6</v>
      </c>
      <c r="C93">
        <v>13.3</v>
      </c>
      <c r="D93">
        <v>0</v>
      </c>
      <c r="E93">
        <v>0</v>
      </c>
      <c r="F93">
        <v>0</v>
      </c>
      <c r="G93">
        <v>0</v>
      </c>
      <c r="H93">
        <v>0</v>
      </c>
      <c r="I93">
        <v>13</v>
      </c>
      <c r="J93">
        <v>0</v>
      </c>
      <c r="K93">
        <v>0</v>
      </c>
      <c r="L93">
        <v>0</v>
      </c>
      <c r="M93">
        <v>0</v>
      </c>
      <c r="N93">
        <v>0</v>
      </c>
      <c r="O93">
        <v>11</v>
      </c>
      <c r="P93">
        <v>0</v>
      </c>
      <c r="Q93">
        <v>0</v>
      </c>
      <c r="R93">
        <v>0</v>
      </c>
      <c r="S93">
        <v>0</v>
      </c>
      <c r="T93">
        <f t="shared" si="5"/>
        <v>91.9</v>
      </c>
      <c r="U93">
        <v>40</v>
      </c>
      <c r="V93">
        <f t="shared" si="6"/>
        <v>131.9</v>
      </c>
    </row>
    <row r="94" spans="1:22" x14ac:dyDescent="0.2">
      <c r="A94" s="11">
        <v>40399</v>
      </c>
      <c r="B94">
        <v>54.6</v>
      </c>
      <c r="C94">
        <v>13.3</v>
      </c>
      <c r="D94">
        <v>0</v>
      </c>
      <c r="E94">
        <v>0</v>
      </c>
      <c r="F94">
        <v>0</v>
      </c>
      <c r="G94">
        <v>0</v>
      </c>
      <c r="H94">
        <v>0</v>
      </c>
      <c r="I94">
        <v>13</v>
      </c>
      <c r="J94">
        <v>0</v>
      </c>
      <c r="K94">
        <v>0</v>
      </c>
      <c r="L94">
        <v>0</v>
      </c>
      <c r="M94">
        <v>0</v>
      </c>
      <c r="N94">
        <v>0</v>
      </c>
      <c r="O94">
        <v>11</v>
      </c>
      <c r="P94">
        <v>0</v>
      </c>
      <c r="Q94">
        <v>0</v>
      </c>
      <c r="R94">
        <v>0</v>
      </c>
      <c r="S94">
        <v>0</v>
      </c>
      <c r="T94">
        <f t="shared" si="5"/>
        <v>91.9</v>
      </c>
      <c r="U94">
        <v>40</v>
      </c>
      <c r="V94">
        <f t="shared" si="6"/>
        <v>131.9</v>
      </c>
    </row>
    <row r="95" spans="1:22" x14ac:dyDescent="0.2">
      <c r="A95" s="11">
        <v>40400</v>
      </c>
      <c r="B95">
        <v>38</v>
      </c>
      <c r="C95">
        <v>7</v>
      </c>
      <c r="D95">
        <v>0</v>
      </c>
      <c r="E95">
        <v>0.5</v>
      </c>
      <c r="F95">
        <v>0</v>
      </c>
      <c r="G95">
        <v>0</v>
      </c>
      <c r="H95">
        <v>0</v>
      </c>
      <c r="I95">
        <v>14.5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5"/>
        <v>60.5</v>
      </c>
      <c r="U95">
        <v>7</v>
      </c>
      <c r="V95">
        <f t="shared" si="6"/>
        <v>67.5</v>
      </c>
    </row>
    <row r="96" spans="1:22" x14ac:dyDescent="0.2">
      <c r="A96" s="11">
        <v>40401</v>
      </c>
      <c r="B96">
        <v>38</v>
      </c>
      <c r="C96">
        <v>7</v>
      </c>
      <c r="D96">
        <v>0</v>
      </c>
      <c r="E96">
        <v>0.5</v>
      </c>
      <c r="F96">
        <v>0</v>
      </c>
      <c r="G96">
        <v>0</v>
      </c>
      <c r="H96">
        <v>0</v>
      </c>
      <c r="I96">
        <v>14.5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5"/>
        <v>60.5</v>
      </c>
      <c r="U96">
        <v>7</v>
      </c>
      <c r="V96">
        <f t="shared" si="6"/>
        <v>67.5</v>
      </c>
    </row>
    <row r="97" spans="1:22" x14ac:dyDescent="0.2">
      <c r="A97" s="11">
        <v>40402</v>
      </c>
      <c r="B97">
        <v>17.5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</v>
      </c>
      <c r="J97">
        <v>0</v>
      </c>
      <c r="K97">
        <v>0</v>
      </c>
      <c r="L97">
        <v>0</v>
      </c>
      <c r="M97">
        <v>0.5</v>
      </c>
      <c r="N97">
        <v>0</v>
      </c>
      <c r="O97">
        <v>0.5</v>
      </c>
      <c r="P97">
        <v>0</v>
      </c>
      <c r="Q97">
        <v>0</v>
      </c>
      <c r="R97">
        <v>0</v>
      </c>
      <c r="S97">
        <v>0</v>
      </c>
      <c r="T97">
        <f t="shared" si="5"/>
        <v>22.5</v>
      </c>
      <c r="U97">
        <v>1.5</v>
      </c>
      <c r="V97">
        <f t="shared" si="6"/>
        <v>24</v>
      </c>
    </row>
    <row r="98" spans="1:22" x14ac:dyDescent="0.2">
      <c r="A98" s="11">
        <v>40403</v>
      </c>
      <c r="B98">
        <v>17.5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</v>
      </c>
      <c r="J98">
        <v>0</v>
      </c>
      <c r="K98">
        <v>0</v>
      </c>
      <c r="L98">
        <v>0</v>
      </c>
      <c r="M98">
        <v>0.5</v>
      </c>
      <c r="N98">
        <v>0</v>
      </c>
      <c r="O98">
        <v>0.5</v>
      </c>
      <c r="P98">
        <v>0</v>
      </c>
      <c r="Q98">
        <v>0</v>
      </c>
      <c r="R98">
        <v>0</v>
      </c>
      <c r="S98">
        <v>0</v>
      </c>
      <c r="T98">
        <f t="shared" si="5"/>
        <v>22.5</v>
      </c>
      <c r="U98">
        <v>1.5</v>
      </c>
      <c r="V98">
        <f t="shared" si="6"/>
        <v>24</v>
      </c>
    </row>
    <row r="99" spans="1:22" x14ac:dyDescent="0.2">
      <c r="A99" s="11">
        <v>40404</v>
      </c>
      <c r="B99">
        <v>9.75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7.25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  <c r="P99">
        <v>0</v>
      </c>
      <c r="Q99">
        <v>0</v>
      </c>
      <c r="R99">
        <v>0</v>
      </c>
      <c r="S99">
        <v>0</v>
      </c>
      <c r="T99">
        <f t="shared" si="5"/>
        <v>20</v>
      </c>
      <c r="U99">
        <v>3.75</v>
      </c>
      <c r="V99">
        <f t="shared" si="6"/>
        <v>23.75</v>
      </c>
    </row>
    <row r="100" spans="1:22" x14ac:dyDescent="0.2">
      <c r="A100" s="11">
        <v>40405</v>
      </c>
      <c r="B100">
        <v>9.75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7.25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0</v>
      </c>
      <c r="T100">
        <f t="shared" si="5"/>
        <v>20</v>
      </c>
      <c r="U100">
        <v>3.75</v>
      </c>
      <c r="V100">
        <f t="shared" si="6"/>
        <v>23.75</v>
      </c>
    </row>
    <row r="101" spans="1:22" x14ac:dyDescent="0.2">
      <c r="A101" s="11">
        <v>40406</v>
      </c>
      <c r="B101">
        <v>9.75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7.25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0</v>
      </c>
      <c r="R101">
        <v>0</v>
      </c>
      <c r="S101">
        <v>0</v>
      </c>
      <c r="T101">
        <f t="shared" si="5"/>
        <v>20</v>
      </c>
      <c r="U101">
        <v>3.75</v>
      </c>
      <c r="V101">
        <f t="shared" si="6"/>
        <v>23.75</v>
      </c>
    </row>
    <row r="102" spans="1:22" x14ac:dyDescent="0.2">
      <c r="A102" s="11">
        <v>40407</v>
      </c>
      <c r="B102">
        <v>9.75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f t="shared" si="5"/>
        <v>20</v>
      </c>
      <c r="U102">
        <v>3.75</v>
      </c>
      <c r="V102">
        <f t="shared" si="6"/>
        <v>23.75</v>
      </c>
    </row>
    <row r="103" spans="1:22" x14ac:dyDescent="0.2">
      <c r="A103" s="11">
        <v>40408</v>
      </c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22</v>
      </c>
      <c r="P103">
        <v>0</v>
      </c>
      <c r="Q103">
        <v>0</v>
      </c>
      <c r="R103">
        <v>0</v>
      </c>
      <c r="S103">
        <v>0</v>
      </c>
      <c r="T103">
        <f t="shared" si="5"/>
        <v>56</v>
      </c>
      <c r="U103">
        <v>5</v>
      </c>
      <c r="V103">
        <f t="shared" si="6"/>
        <v>61</v>
      </c>
    </row>
    <row r="104" spans="1:22" x14ac:dyDescent="0.2">
      <c r="A104" s="11">
        <v>40409</v>
      </c>
      <c r="B104">
        <v>19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14</v>
      </c>
      <c r="P104">
        <v>0</v>
      </c>
      <c r="Q104">
        <v>0</v>
      </c>
      <c r="R104">
        <v>0</v>
      </c>
      <c r="S104">
        <v>0</v>
      </c>
      <c r="T104">
        <f>SUM(B104:S104)</f>
        <v>38</v>
      </c>
      <c r="U104">
        <v>1.5</v>
      </c>
      <c r="V104">
        <f>T104+U104</f>
        <v>39.5</v>
      </c>
    </row>
    <row r="105" spans="1:22" x14ac:dyDescent="0.2">
      <c r="A105" s="11">
        <v>40410</v>
      </c>
      <c r="B105">
        <v>19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14</v>
      </c>
      <c r="P105">
        <v>0</v>
      </c>
      <c r="Q105">
        <v>0</v>
      </c>
      <c r="R105">
        <v>0</v>
      </c>
      <c r="S105">
        <v>0</v>
      </c>
      <c r="T105">
        <f>SUM(B105:S105)</f>
        <v>38</v>
      </c>
      <c r="U105">
        <v>1.5</v>
      </c>
      <c r="V105">
        <f t="shared" si="6"/>
        <v>39.5</v>
      </c>
    </row>
    <row r="106" spans="1:22" x14ac:dyDescent="0.2">
      <c r="A106" s="11">
        <v>40411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e">
        <f t="shared" si="6"/>
        <v>#VALUE!</v>
      </c>
    </row>
    <row r="107" spans="1:22" x14ac:dyDescent="0.2">
      <c r="A107" s="11">
        <v>40412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e">
        <f t="shared" si="6"/>
        <v>#VALUE!</v>
      </c>
    </row>
    <row r="108" spans="1:22" x14ac:dyDescent="0.2">
      <c r="A108" s="11">
        <v>40413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e">
        <f>T108+U108</f>
        <v>#VALUE!</v>
      </c>
    </row>
    <row r="109" spans="1:22" x14ac:dyDescent="0.2">
      <c r="A109" s="11">
        <v>40414</v>
      </c>
      <c r="B109"/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8"/>
      <c r="S109" s="12"/>
      <c r="T109">
        <f>SUM(B109:S109)</f>
        <v>0</v>
      </c>
      <c r="U109" s="4"/>
      <c r="V109">
        <f>T109+U109</f>
        <v>0</v>
      </c>
    </row>
    <row r="110" spans="1:22" x14ac:dyDescent="0.2">
      <c r="A110" s="11">
        <v>40415</v>
      </c>
      <c r="B110"/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8"/>
      <c r="S110" s="12"/>
      <c r="T110">
        <v>2</v>
      </c>
      <c r="U110" s="4"/>
      <c r="V110">
        <f t="shared" si="6"/>
        <v>2</v>
      </c>
    </row>
    <row r="111" spans="1:22" x14ac:dyDescent="0.2">
      <c r="A111" s="11">
        <v>40416</v>
      </c>
      <c r="B111"/>
      <c r="H111" s="12"/>
      <c r="I111" s="8"/>
      <c r="J111" s="4"/>
      <c r="K111" s="4"/>
      <c r="L111" s="4"/>
      <c r="M111" s="4"/>
      <c r="N111" s="12"/>
      <c r="O111" s="8"/>
      <c r="P111" s="4"/>
      <c r="Q111" s="12"/>
      <c r="R111" s="8"/>
      <c r="S111" s="12"/>
      <c r="T111">
        <v>2</v>
      </c>
      <c r="U111" s="4"/>
      <c r="V111">
        <f t="shared" ref="V111:V117" si="7">T111+U111</f>
        <v>2</v>
      </c>
    </row>
    <row r="112" spans="1:22" x14ac:dyDescent="0.2">
      <c r="A112" s="11">
        <v>40417</v>
      </c>
      <c r="B112"/>
      <c r="H112" s="12"/>
      <c r="I112" s="8"/>
      <c r="J112" s="4"/>
      <c r="K112" s="4"/>
      <c r="L112" s="4"/>
      <c r="M112" s="4"/>
      <c r="N112" s="12"/>
      <c r="O112" s="8"/>
      <c r="P112" s="4"/>
      <c r="Q112" s="12"/>
      <c r="R112" s="8"/>
      <c r="S112" s="12"/>
      <c r="T112">
        <f t="shared" ref="T112:T120" si="8">SUM(B112:S112)</f>
        <v>0</v>
      </c>
      <c r="U112" s="4"/>
      <c r="V112">
        <f t="shared" si="7"/>
        <v>0</v>
      </c>
    </row>
    <row r="113" spans="1:22" x14ac:dyDescent="0.2">
      <c r="A113" s="11">
        <v>40418</v>
      </c>
      <c r="B113"/>
      <c r="H113" s="12"/>
      <c r="I113" s="8"/>
      <c r="J113" s="4"/>
      <c r="K113" s="4"/>
      <c r="L113" s="4"/>
      <c r="M113" s="4"/>
      <c r="N113" s="12"/>
      <c r="O113" s="8"/>
      <c r="P113" s="4"/>
      <c r="Q113" s="12"/>
      <c r="R113" s="8"/>
      <c r="S113" s="12"/>
      <c r="T113">
        <f t="shared" si="8"/>
        <v>0</v>
      </c>
      <c r="U113" s="4"/>
      <c r="V113">
        <f t="shared" si="7"/>
        <v>0</v>
      </c>
    </row>
    <row r="114" spans="1:22" x14ac:dyDescent="0.2">
      <c r="A114" s="11">
        <v>40419</v>
      </c>
      <c r="B114"/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8"/>
      <c r="S114" s="12"/>
      <c r="T114">
        <f t="shared" si="8"/>
        <v>0</v>
      </c>
      <c r="U114" s="4"/>
      <c r="V114">
        <f t="shared" si="7"/>
        <v>0</v>
      </c>
    </row>
    <row r="115" spans="1:22" x14ac:dyDescent="0.2">
      <c r="A115" s="11">
        <v>40420</v>
      </c>
      <c r="B115"/>
      <c r="H115" s="12"/>
      <c r="I115" s="8"/>
      <c r="J115" s="4"/>
      <c r="K115" s="4"/>
      <c r="L115" s="4"/>
      <c r="M115" s="4"/>
      <c r="N115" s="12"/>
      <c r="O115" s="8"/>
      <c r="P115" s="4"/>
      <c r="Q115" s="12"/>
      <c r="R115" s="8"/>
      <c r="S115" s="12"/>
      <c r="T115">
        <f t="shared" si="8"/>
        <v>0</v>
      </c>
      <c r="U115" s="4"/>
      <c r="V115">
        <f t="shared" si="7"/>
        <v>0</v>
      </c>
    </row>
    <row r="116" spans="1:22" x14ac:dyDescent="0.2">
      <c r="A116" s="11">
        <v>40421</v>
      </c>
      <c r="B116"/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8"/>
      <c r="S116" s="12"/>
      <c r="T116">
        <f t="shared" si="8"/>
        <v>0</v>
      </c>
      <c r="U116" s="4"/>
      <c r="V116">
        <f t="shared" si="7"/>
        <v>0</v>
      </c>
    </row>
    <row r="117" spans="1:22" x14ac:dyDescent="0.2">
      <c r="A117" s="11">
        <v>40422</v>
      </c>
      <c r="B117"/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8"/>
      <c r="S117" s="12"/>
      <c r="T117">
        <f t="shared" si="8"/>
        <v>0</v>
      </c>
      <c r="U117" s="4"/>
      <c r="V117">
        <f t="shared" si="7"/>
        <v>0</v>
      </c>
    </row>
    <row r="118" spans="1:22" x14ac:dyDescent="0.2">
      <c r="A118" s="11">
        <v>40423</v>
      </c>
      <c r="B118"/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>
        <f t="shared" si="8"/>
        <v>0</v>
      </c>
      <c r="U118" s="4"/>
      <c r="V118">
        <f t="shared" ref="V118:V127" si="9">T118+U118</f>
        <v>0</v>
      </c>
    </row>
    <row r="119" spans="1:22" x14ac:dyDescent="0.2">
      <c r="A119" s="11">
        <v>40424</v>
      </c>
      <c r="B119"/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8"/>
      <c r="S119" s="12"/>
      <c r="T119">
        <f t="shared" si="8"/>
        <v>0</v>
      </c>
      <c r="U119" s="4"/>
      <c r="V119">
        <f t="shared" si="9"/>
        <v>0</v>
      </c>
    </row>
    <row r="120" spans="1:22" x14ac:dyDescent="0.2">
      <c r="A120" s="11">
        <v>40425</v>
      </c>
      <c r="B120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8"/>
        <v>0</v>
      </c>
      <c r="U120" s="4"/>
      <c r="V120">
        <f t="shared" si="9"/>
        <v>0</v>
      </c>
    </row>
    <row r="121" spans="1:22" x14ac:dyDescent="0.2">
      <c r="A121" s="11">
        <v>40426</v>
      </c>
      <c r="B121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ref="T121:T127" si="10">SUM(B121:S121)</f>
        <v>0</v>
      </c>
      <c r="U121" s="4"/>
      <c r="V121">
        <f t="shared" si="9"/>
        <v>0</v>
      </c>
    </row>
    <row r="122" spans="1:22" x14ac:dyDescent="0.2">
      <c r="A122" s="11">
        <v>40427</v>
      </c>
      <c r="B122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>
        <f t="shared" si="10"/>
        <v>0</v>
      </c>
      <c r="U122" s="4"/>
      <c r="V122">
        <f t="shared" si="9"/>
        <v>0</v>
      </c>
    </row>
    <row r="123" spans="1:22" x14ac:dyDescent="0.2">
      <c r="A123" s="11">
        <v>40428</v>
      </c>
      <c r="B123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10"/>
        <v>0</v>
      </c>
      <c r="U123" s="4"/>
      <c r="V123">
        <f t="shared" si="9"/>
        <v>0</v>
      </c>
    </row>
    <row r="124" spans="1:22" x14ac:dyDescent="0.2">
      <c r="A124" s="11">
        <v>40429</v>
      </c>
      <c r="B12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10"/>
        <v>0</v>
      </c>
      <c r="U124" s="4"/>
      <c r="V124">
        <f t="shared" si="9"/>
        <v>0</v>
      </c>
    </row>
    <row r="125" spans="1:22" x14ac:dyDescent="0.2">
      <c r="A125" s="11">
        <v>40430</v>
      </c>
      <c r="B125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10"/>
        <v>0</v>
      </c>
      <c r="U125" s="4"/>
      <c r="V125">
        <f t="shared" si="9"/>
        <v>0</v>
      </c>
    </row>
    <row r="126" spans="1:22" x14ac:dyDescent="0.2">
      <c r="A126" s="11">
        <v>40431</v>
      </c>
      <c r="B126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>
        <f t="shared" si="10"/>
        <v>0</v>
      </c>
      <c r="U126" s="4"/>
      <c r="V126">
        <f t="shared" si="9"/>
        <v>0</v>
      </c>
    </row>
    <row r="127" spans="1:22" x14ac:dyDescent="0.2">
      <c r="A127" s="11">
        <v>40432</v>
      </c>
      <c r="B127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10"/>
        <v>0</v>
      </c>
      <c r="U127" s="4"/>
      <c r="V127">
        <f t="shared" si="9"/>
        <v>0</v>
      </c>
    </row>
    <row r="128" spans="1:22" x14ac:dyDescent="0.2">
      <c r="A128" s="11">
        <v>40433</v>
      </c>
      <c r="B128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ref="T128:T135" si="11">SUM(B128:S128)</f>
        <v>0</v>
      </c>
      <c r="U128" s="4"/>
      <c r="V128">
        <f t="shared" ref="V128:V135" si="12">T128+U128</f>
        <v>0</v>
      </c>
    </row>
    <row r="129" spans="1:22" x14ac:dyDescent="0.2">
      <c r="A129" s="11">
        <v>40434</v>
      </c>
      <c r="B129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11"/>
        <v>0</v>
      </c>
      <c r="U129" s="4"/>
      <c r="V129">
        <f t="shared" si="12"/>
        <v>0</v>
      </c>
    </row>
    <row r="130" spans="1:22" x14ac:dyDescent="0.2">
      <c r="A130" s="11">
        <v>40435</v>
      </c>
      <c r="B130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12"/>
      <c r="T130">
        <f t="shared" si="11"/>
        <v>0</v>
      </c>
      <c r="U130" s="4"/>
      <c r="V130">
        <f t="shared" si="12"/>
        <v>0</v>
      </c>
    </row>
    <row r="131" spans="1:22" x14ac:dyDescent="0.2">
      <c r="A131" s="11">
        <v>40436</v>
      </c>
      <c r="B131"/>
      <c r="H131" s="12"/>
      <c r="I131" s="8"/>
      <c r="J131" s="4"/>
      <c r="K131" s="4"/>
      <c r="L131" s="4"/>
      <c r="M131" s="4"/>
      <c r="N131" s="12"/>
      <c r="O131" s="8"/>
      <c r="P131" s="4"/>
      <c r="Q131" s="12"/>
      <c r="R131" s="8"/>
      <c r="S131" s="12"/>
      <c r="T131">
        <f t="shared" si="11"/>
        <v>0</v>
      </c>
      <c r="U131" s="4"/>
      <c r="V131">
        <f t="shared" si="12"/>
        <v>0</v>
      </c>
    </row>
    <row r="132" spans="1:22" x14ac:dyDescent="0.2">
      <c r="A132" s="11">
        <v>40437</v>
      </c>
      <c r="B132"/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8"/>
      <c r="S132" s="12"/>
      <c r="T132">
        <f t="shared" si="11"/>
        <v>0</v>
      </c>
      <c r="U132" s="4"/>
      <c r="V132">
        <f t="shared" si="12"/>
        <v>0</v>
      </c>
    </row>
    <row r="133" spans="1:22" x14ac:dyDescent="0.2">
      <c r="A133" s="11">
        <v>40438</v>
      </c>
      <c r="B133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12"/>
      <c r="T133">
        <f t="shared" si="11"/>
        <v>0</v>
      </c>
      <c r="U133" s="4"/>
      <c r="V133">
        <f t="shared" si="12"/>
        <v>0</v>
      </c>
    </row>
    <row r="134" spans="1:22" x14ac:dyDescent="0.2">
      <c r="A134" s="11">
        <v>40439</v>
      </c>
      <c r="B134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12"/>
      <c r="T134">
        <f t="shared" si="11"/>
        <v>0</v>
      </c>
      <c r="U134" s="4"/>
      <c r="V134">
        <f t="shared" si="12"/>
        <v>0</v>
      </c>
    </row>
    <row r="135" spans="1:22" x14ac:dyDescent="0.2">
      <c r="A135" s="11">
        <v>40440</v>
      </c>
      <c r="B135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>
        <f t="shared" si="11"/>
        <v>0</v>
      </c>
      <c r="U135" s="4"/>
      <c r="V135">
        <f t="shared" si="12"/>
        <v>0</v>
      </c>
    </row>
    <row r="136" spans="1:22" x14ac:dyDescent="0.2">
      <c r="A136" s="11">
        <v>40441</v>
      </c>
      <c r="B136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>
        <f>SUM(B136:S136)</f>
        <v>0</v>
      </c>
      <c r="U136" s="4"/>
      <c r="V136">
        <f>T136+U136</f>
        <v>0</v>
      </c>
    </row>
    <row r="137" spans="1:22" x14ac:dyDescent="0.2">
      <c r="A137" s="11">
        <v>40442</v>
      </c>
      <c r="B137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>
        <f>SUM(B137:S137)</f>
        <v>0</v>
      </c>
      <c r="U137" s="4"/>
      <c r="V137">
        <f>T137+U137</f>
        <v>0</v>
      </c>
    </row>
    <row r="138" spans="1:22" x14ac:dyDescent="0.2">
      <c r="A138" s="11">
        <v>40443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/>
      <c r="U138" s="4"/>
    </row>
    <row r="139" spans="1:22" x14ac:dyDescent="0.2">
      <c r="A139" s="2"/>
      <c r="B139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/>
      <c r="U139" s="4"/>
    </row>
    <row r="140" spans="1:22" x14ac:dyDescent="0.2">
      <c r="B140" s="71" t="s">
        <v>41</v>
      </c>
      <c r="C140" s="71"/>
      <c r="D140" s="71"/>
      <c r="E140" s="71"/>
      <c r="F140" s="71"/>
      <c r="G140" s="71"/>
      <c r="H140" s="71"/>
      <c r="I140" s="71" t="s">
        <v>42</v>
      </c>
      <c r="J140" s="71"/>
      <c r="K140" s="71"/>
      <c r="L140" s="71"/>
      <c r="M140" s="71"/>
      <c r="N140" s="71"/>
      <c r="O140" s="71" t="s">
        <v>43</v>
      </c>
      <c r="P140" s="71"/>
      <c r="Q140" s="71"/>
      <c r="R140" s="71" t="s">
        <v>44</v>
      </c>
      <c r="S140" s="71"/>
      <c r="T140" s="69" t="s">
        <v>45</v>
      </c>
      <c r="U140" t="s">
        <v>46</v>
      </c>
    </row>
    <row r="141" spans="1:22" x14ac:dyDescent="0.2">
      <c r="B141" t="s">
        <v>48</v>
      </c>
      <c r="C141" t="s">
        <v>49</v>
      </c>
      <c r="D141" t="s">
        <v>50</v>
      </c>
      <c r="E141" t="s">
        <v>51</v>
      </c>
      <c r="F141" t="s">
        <v>52</v>
      </c>
      <c r="G141" t="s">
        <v>53</v>
      </c>
      <c r="H141" s="1" t="s">
        <v>54</v>
      </c>
      <c r="I141" t="s">
        <v>55</v>
      </c>
      <c r="J141" t="s">
        <v>56</v>
      </c>
      <c r="K141" t="s">
        <v>57</v>
      </c>
      <c r="L141" t="s">
        <v>58</v>
      </c>
      <c r="M141" t="s">
        <v>64</v>
      </c>
      <c r="N141" s="1" t="s">
        <v>54</v>
      </c>
      <c r="O141" t="s">
        <v>60</v>
      </c>
      <c r="P141" t="s">
        <v>61</v>
      </c>
      <c r="Q141" s="1" t="s">
        <v>54</v>
      </c>
      <c r="R141" t="s">
        <v>65</v>
      </c>
      <c r="S141" s="1" t="s">
        <v>63</v>
      </c>
      <c r="T141" s="70"/>
    </row>
    <row r="142" spans="1:22" x14ac:dyDescent="0.2">
      <c r="A142" t="s">
        <v>66</v>
      </c>
      <c r="B142">
        <f t="shared" ref="B142:S142" si="13">SUM(B9:B102)</f>
        <v>1869.8599999999997</v>
      </c>
      <c r="C142">
        <f t="shared" si="13"/>
        <v>261.18</v>
      </c>
      <c r="D142">
        <f t="shared" si="13"/>
        <v>0</v>
      </c>
      <c r="E142">
        <f t="shared" si="13"/>
        <v>6</v>
      </c>
      <c r="F142">
        <f t="shared" si="13"/>
        <v>11.99</v>
      </c>
      <c r="G142">
        <f t="shared" si="13"/>
        <v>12.99</v>
      </c>
      <c r="H142">
        <f t="shared" si="13"/>
        <v>0</v>
      </c>
      <c r="I142">
        <f t="shared" si="13"/>
        <v>426.80000000000007</v>
      </c>
      <c r="J142">
        <f t="shared" si="13"/>
        <v>6.98</v>
      </c>
      <c r="K142">
        <f t="shared" si="13"/>
        <v>0</v>
      </c>
      <c r="L142">
        <f t="shared" si="13"/>
        <v>5.98</v>
      </c>
      <c r="M142">
        <f t="shared" si="13"/>
        <v>3</v>
      </c>
      <c r="N142">
        <f t="shared" si="13"/>
        <v>0</v>
      </c>
      <c r="O142">
        <f t="shared" si="13"/>
        <v>169.93999999999997</v>
      </c>
      <c r="P142">
        <f t="shared" si="13"/>
        <v>0</v>
      </c>
      <c r="Q142">
        <f t="shared" si="13"/>
        <v>0</v>
      </c>
      <c r="R142">
        <f t="shared" si="13"/>
        <v>0.99</v>
      </c>
      <c r="S142">
        <f t="shared" si="13"/>
        <v>0.99</v>
      </c>
      <c r="T142">
        <f>SUM(T9:T110)</f>
        <v>2899.8699999999994</v>
      </c>
      <c r="U142">
        <f>SUM(U9:U110)</f>
        <v>776.06999999999994</v>
      </c>
    </row>
    <row r="143" spans="1:22" x14ac:dyDescent="0.2">
      <c r="B143"/>
      <c r="H143" s="1"/>
      <c r="I143"/>
      <c r="N143" s="1"/>
      <c r="O143"/>
      <c r="Q143" s="1"/>
      <c r="R143"/>
      <c r="S143" s="1"/>
      <c r="T143"/>
    </row>
    <row r="144" spans="1:22" x14ac:dyDescent="0.2">
      <c r="B144"/>
      <c r="H144" s="1"/>
      <c r="I144"/>
      <c r="N144" s="1"/>
      <c r="O144"/>
      <c r="Q144" s="1"/>
      <c r="R144"/>
      <c r="S144" s="1"/>
      <c r="T144"/>
    </row>
    <row r="145" spans="2:22" x14ac:dyDescent="0.2">
      <c r="B145"/>
      <c r="H145" s="1"/>
      <c r="I145"/>
      <c r="N145" s="1"/>
      <c r="O145"/>
      <c r="Q145" s="1"/>
      <c r="R145"/>
      <c r="S145" s="1"/>
      <c r="T145"/>
    </row>
    <row r="146" spans="2:22" x14ac:dyDescent="0.2">
      <c r="B146"/>
      <c r="H146" s="1"/>
      <c r="I146"/>
      <c r="N146" s="1"/>
      <c r="O146"/>
      <c r="Q146" s="1"/>
      <c r="R146"/>
      <c r="S146" s="1"/>
      <c r="T146"/>
    </row>
    <row r="147" spans="2:22" x14ac:dyDescent="0.2">
      <c r="B147"/>
      <c r="H147" s="1"/>
      <c r="I147"/>
      <c r="N147" s="1"/>
      <c r="O147"/>
      <c r="Q147" s="1"/>
      <c r="R147"/>
      <c r="S147" s="1"/>
      <c r="T147"/>
    </row>
    <row r="148" spans="2:22" x14ac:dyDescent="0.2">
      <c r="B148"/>
      <c r="H148" s="1"/>
      <c r="I148"/>
      <c r="N148" s="1"/>
      <c r="O148"/>
      <c r="Q148" s="1"/>
      <c r="R148"/>
      <c r="S148" s="1"/>
      <c r="T148"/>
    </row>
    <row r="149" spans="2:22" x14ac:dyDescent="0.2">
      <c r="B149"/>
      <c r="H149" s="1"/>
      <c r="I149"/>
      <c r="N149" s="1"/>
      <c r="O149"/>
      <c r="Q149" s="1"/>
      <c r="R149"/>
      <c r="S149" s="1"/>
      <c r="T149"/>
    </row>
    <row r="150" spans="2:22" x14ac:dyDescent="0.2">
      <c r="B150"/>
      <c r="H150" s="1"/>
      <c r="I150"/>
      <c r="N150" s="1"/>
      <c r="O150"/>
      <c r="Q150" s="1"/>
      <c r="R150"/>
      <c r="S150" s="1"/>
      <c r="T150"/>
      <c r="V150" s="70" t="s">
        <v>27</v>
      </c>
    </row>
    <row r="151" spans="2:22" x14ac:dyDescent="0.2">
      <c r="B151"/>
      <c r="H151" s="1"/>
      <c r="I151"/>
      <c r="N151" s="1"/>
      <c r="O151"/>
      <c r="Q151" s="1"/>
      <c r="R151"/>
      <c r="S151" s="1"/>
      <c r="T151"/>
      <c r="V151" s="70"/>
    </row>
    <row r="152" spans="2:22" x14ac:dyDescent="0.2">
      <c r="B152"/>
      <c r="H152" s="1"/>
      <c r="I152"/>
      <c r="N152" s="1"/>
      <c r="O152"/>
      <c r="Q152" s="1"/>
      <c r="R152"/>
      <c r="S152" s="1"/>
      <c r="T152"/>
      <c r="V152" t="s">
        <v>27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50:V151"/>
    <mergeCell ref="T7:T8"/>
    <mergeCell ref="V7:V8"/>
    <mergeCell ref="B140:H140"/>
    <mergeCell ref="I140:N140"/>
    <mergeCell ref="O140:Q140"/>
    <mergeCell ref="R140:S140"/>
    <mergeCell ref="T140:T141"/>
  </mergeCells>
  <phoneticPr fontId="2" type="noConversion"/>
  <pageMargins left="0.75" right="0.75" top="1" bottom="1" header="0.5" footer="0.5"/>
  <headerFooter alignWithMargins="0"/>
  <ignoredErrors>
    <ignoredError sqref="T9 T140:T141" formulaRange="1"/>
    <ignoredError sqref="T142" formula="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V143"/>
  <sheetViews>
    <sheetView topLeftCell="C1" zoomScale="80" zoomScaleNormal="80" workbookViewId="0">
      <pane ySplit="9" topLeftCell="A83" activePane="bottomLeft" state="frozen"/>
      <selection pane="bottomLeft" activeCell="B107" sqref="B107:U109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183</v>
      </c>
      <c r="B1" s="68"/>
      <c r="C1" s="68"/>
      <c r="E1" s="10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64"/>
      <c r="B3" s="64"/>
      <c r="C3" s="64"/>
      <c r="H3" s="1"/>
      <c r="I3"/>
      <c r="N3" s="1"/>
      <c r="O3"/>
      <c r="Q3" s="1"/>
      <c r="R3"/>
      <c r="S3" s="1"/>
      <c r="T3"/>
    </row>
    <row r="4" spans="1:22" x14ac:dyDescent="0.2">
      <c r="A4" s="73" t="s">
        <v>184</v>
      </c>
      <c r="B4" s="73"/>
      <c r="C4" s="73"/>
      <c r="E4" s="65" t="s">
        <v>185</v>
      </c>
      <c r="F4" s="65"/>
      <c r="H4" s="1"/>
      <c r="I4"/>
      <c r="N4" s="1"/>
      <c r="O4"/>
      <c r="Q4" s="1"/>
      <c r="R4"/>
      <c r="S4" s="1"/>
      <c r="T4"/>
    </row>
    <row r="5" spans="1:22" x14ac:dyDescent="0.2">
      <c r="A5" s="73" t="s">
        <v>186</v>
      </c>
      <c r="B5" s="73"/>
      <c r="C5" s="73"/>
      <c r="D5" s="73"/>
      <c r="H5" s="1"/>
      <c r="I5"/>
      <c r="N5" s="1"/>
      <c r="O5"/>
      <c r="Q5" s="1"/>
      <c r="R5"/>
      <c r="S5" s="1"/>
      <c r="T5"/>
    </row>
    <row r="6" spans="1:22" x14ac:dyDescent="0.2">
      <c r="A6" s="73"/>
      <c r="B6" s="73"/>
      <c r="C6" s="73"/>
      <c r="H6" s="1"/>
      <c r="I6"/>
      <c r="N6" s="1"/>
      <c r="O6"/>
      <c r="Q6" s="1"/>
      <c r="R6"/>
      <c r="S6" s="1"/>
      <c r="T6"/>
    </row>
    <row r="7" spans="1:22" x14ac:dyDescent="0.2">
      <c r="B7"/>
      <c r="H7" s="1"/>
      <c r="I7"/>
      <c r="N7" s="1"/>
      <c r="O7"/>
      <c r="Q7" s="1"/>
      <c r="R7"/>
      <c r="S7" s="1"/>
      <c r="T7"/>
    </row>
    <row r="8" spans="1:22" ht="12.75" customHeight="1" x14ac:dyDescent="0.2">
      <c r="A8" t="s">
        <v>19</v>
      </c>
      <c r="B8" s="71" t="s">
        <v>41</v>
      </c>
      <c r="C8" s="71"/>
      <c r="D8" s="71"/>
      <c r="E8" s="71"/>
      <c r="F8" s="71"/>
      <c r="G8" s="71"/>
      <c r="H8" s="71"/>
      <c r="I8" s="71" t="s">
        <v>42</v>
      </c>
      <c r="J8" s="71"/>
      <c r="K8" s="71"/>
      <c r="L8" s="71"/>
      <c r="M8" s="71"/>
      <c r="N8" s="71"/>
      <c r="O8" s="71" t="s">
        <v>43</v>
      </c>
      <c r="P8" s="71"/>
      <c r="Q8" s="71"/>
      <c r="R8" s="71" t="s">
        <v>44</v>
      </c>
      <c r="S8" s="71"/>
      <c r="T8" s="69" t="s">
        <v>45</v>
      </c>
      <c r="U8" t="s">
        <v>46</v>
      </c>
      <c r="V8" s="70" t="s">
        <v>47</v>
      </c>
    </row>
    <row r="9" spans="1:22" x14ac:dyDescent="0.2"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s="1" t="s">
        <v>54</v>
      </c>
      <c r="I9" t="s">
        <v>55</v>
      </c>
      <c r="J9" t="s">
        <v>56</v>
      </c>
      <c r="K9" t="s">
        <v>57</v>
      </c>
      <c r="L9" t="s">
        <v>58</v>
      </c>
      <c r="M9" t="s">
        <v>59</v>
      </c>
      <c r="N9" s="1" t="s">
        <v>54</v>
      </c>
      <c r="O9" t="s">
        <v>60</v>
      </c>
      <c r="P9" t="s">
        <v>61</v>
      </c>
      <c r="Q9" s="1" t="s">
        <v>54</v>
      </c>
      <c r="R9" t="s">
        <v>62</v>
      </c>
      <c r="S9" s="1" t="s">
        <v>63</v>
      </c>
      <c r="T9" s="70"/>
      <c r="V9" s="70"/>
    </row>
    <row r="10" spans="1:22" x14ac:dyDescent="0.2">
      <c r="A10" s="11">
        <v>40314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ref="T10:T73" si="0">SUM(B10:S10)</f>
        <v>0</v>
      </c>
      <c r="V10">
        <f t="shared" ref="V10:V73" si="1">T10+U10</f>
        <v>0</v>
      </c>
    </row>
    <row r="11" spans="1:22" x14ac:dyDescent="0.2">
      <c r="A11" s="11">
        <v>40315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40316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40317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>
        <f t="shared" si="0"/>
        <v>0</v>
      </c>
      <c r="V13">
        <f t="shared" si="1"/>
        <v>0</v>
      </c>
    </row>
    <row r="14" spans="1:22" x14ac:dyDescent="0.2">
      <c r="A14" s="11">
        <v>40318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>
        <f t="shared" si="0"/>
        <v>0</v>
      </c>
      <c r="V14">
        <f t="shared" si="1"/>
        <v>0</v>
      </c>
    </row>
    <row r="15" spans="1:22" x14ac:dyDescent="0.2">
      <c r="A15" s="11">
        <v>40319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>
        <f t="shared" si="0"/>
        <v>0</v>
      </c>
      <c r="V15">
        <f t="shared" si="1"/>
        <v>0</v>
      </c>
    </row>
    <row r="16" spans="1:22" x14ac:dyDescent="0.2">
      <c r="A16" s="11">
        <v>40320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>
        <f t="shared" si="0"/>
        <v>0</v>
      </c>
      <c r="V16">
        <f t="shared" si="1"/>
        <v>0</v>
      </c>
    </row>
    <row r="17" spans="1:22" x14ac:dyDescent="0.2">
      <c r="A17" s="11">
        <v>40321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>
        <f>SUM(B17:S17)</f>
        <v>0</v>
      </c>
      <c r="V17">
        <f>T17+U17</f>
        <v>0</v>
      </c>
    </row>
    <row r="18" spans="1:22" x14ac:dyDescent="0.2">
      <c r="A18" s="11">
        <v>40322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>
        <f>SUM(B18:S18)</f>
        <v>0</v>
      </c>
      <c r="V18">
        <f>T18+U18</f>
        <v>0</v>
      </c>
    </row>
    <row r="19" spans="1:22" x14ac:dyDescent="0.2">
      <c r="A19" s="11">
        <v>40323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>
        <f>SUM(B19:S19)</f>
        <v>0</v>
      </c>
      <c r="V19">
        <f>T19+U19</f>
        <v>0</v>
      </c>
    </row>
    <row r="20" spans="1:22" x14ac:dyDescent="0.2">
      <c r="A20" s="11">
        <v>40324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>
        <f>SUM(B20:S20)</f>
        <v>0</v>
      </c>
      <c r="V20">
        <f>T20+U20</f>
        <v>0</v>
      </c>
    </row>
    <row r="21" spans="1:22" x14ac:dyDescent="0.2">
      <c r="A21" s="11">
        <v>40325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>
        <f t="shared" si="0"/>
        <v>0</v>
      </c>
      <c r="V21">
        <f t="shared" si="1"/>
        <v>0</v>
      </c>
    </row>
    <row r="22" spans="1:22" x14ac:dyDescent="0.2">
      <c r="A22" s="11">
        <v>40326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>
        <f t="shared" si="0"/>
        <v>0</v>
      </c>
      <c r="V22">
        <f t="shared" si="1"/>
        <v>0</v>
      </c>
    </row>
    <row r="23" spans="1:22" x14ac:dyDescent="0.2">
      <c r="A23" s="11">
        <v>40327</v>
      </c>
      <c r="B23">
        <v>0.25</v>
      </c>
      <c r="C23">
        <v>0</v>
      </c>
      <c r="D23">
        <v>0</v>
      </c>
      <c r="E23">
        <v>0.25</v>
      </c>
      <c r="F23">
        <v>0.25</v>
      </c>
      <c r="G23">
        <v>0</v>
      </c>
      <c r="H23" s="1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1">
        <v>0</v>
      </c>
      <c r="O23" s="4">
        <v>0.25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1</v>
      </c>
      <c r="U23">
        <v>0</v>
      </c>
      <c r="V23">
        <f t="shared" si="1"/>
        <v>1</v>
      </c>
    </row>
    <row r="24" spans="1:22" x14ac:dyDescent="0.2">
      <c r="A24" s="11">
        <v>40328</v>
      </c>
      <c r="B24">
        <v>0.25</v>
      </c>
      <c r="C24">
        <v>0</v>
      </c>
      <c r="D24">
        <v>0</v>
      </c>
      <c r="E24">
        <v>0.25</v>
      </c>
      <c r="F24">
        <v>0.25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0.25</v>
      </c>
      <c r="P24" s="4">
        <v>0</v>
      </c>
      <c r="Q24" s="1">
        <v>0</v>
      </c>
      <c r="R24" s="4">
        <v>0</v>
      </c>
      <c r="S24" s="1">
        <v>0</v>
      </c>
      <c r="T24">
        <f t="shared" si="0"/>
        <v>1</v>
      </c>
      <c r="U24">
        <v>0</v>
      </c>
      <c r="V24">
        <f t="shared" si="1"/>
        <v>1</v>
      </c>
    </row>
    <row r="25" spans="1:22" x14ac:dyDescent="0.2">
      <c r="A25" s="11">
        <v>40329</v>
      </c>
      <c r="B25">
        <v>0.25</v>
      </c>
      <c r="C25">
        <v>0</v>
      </c>
      <c r="D25">
        <v>0</v>
      </c>
      <c r="E25">
        <v>0.25</v>
      </c>
      <c r="F25">
        <v>0.25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0.25</v>
      </c>
      <c r="P25" s="4">
        <v>0</v>
      </c>
      <c r="Q25" s="1">
        <v>0</v>
      </c>
      <c r="R25" s="4">
        <v>0</v>
      </c>
      <c r="S25" s="1">
        <v>0</v>
      </c>
      <c r="T25">
        <f>SUM(B25:S25)</f>
        <v>1</v>
      </c>
      <c r="U25">
        <v>0</v>
      </c>
      <c r="V25">
        <f>T25+U25</f>
        <v>1</v>
      </c>
    </row>
    <row r="26" spans="1:22" x14ac:dyDescent="0.2">
      <c r="A26" s="11">
        <v>40330</v>
      </c>
      <c r="B26">
        <v>0.25</v>
      </c>
      <c r="C26">
        <v>0</v>
      </c>
      <c r="D26">
        <v>0</v>
      </c>
      <c r="E26">
        <v>0.25</v>
      </c>
      <c r="F26">
        <v>0.25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0.25</v>
      </c>
      <c r="P26" s="4">
        <v>0</v>
      </c>
      <c r="Q26" s="1">
        <v>0</v>
      </c>
      <c r="R26" s="4">
        <v>0</v>
      </c>
      <c r="S26" s="1">
        <v>0</v>
      </c>
      <c r="T26">
        <f>SUM(B26:S26)</f>
        <v>1</v>
      </c>
      <c r="U26">
        <v>0</v>
      </c>
      <c r="V26">
        <f>T26+U26</f>
        <v>1</v>
      </c>
    </row>
    <row r="27" spans="1:22" x14ac:dyDescent="0.2">
      <c r="A27" s="11">
        <v>40331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0"/>
        <v>0</v>
      </c>
      <c r="U27">
        <v>0</v>
      </c>
      <c r="V27">
        <f t="shared" si="1"/>
        <v>0</v>
      </c>
    </row>
    <row r="28" spans="1:22" x14ac:dyDescent="0.2">
      <c r="A28" s="11">
        <v>40332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>SUM(B28:S28)</f>
        <v>0</v>
      </c>
      <c r="U28">
        <v>0</v>
      </c>
      <c r="V28">
        <f>T28+U28</f>
        <v>0</v>
      </c>
    </row>
    <row r="29" spans="1:22" x14ac:dyDescent="0.2">
      <c r="A29" s="11">
        <v>40333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1">
        <v>0</v>
      </c>
      <c r="O29" s="4">
        <v>0</v>
      </c>
      <c r="P29" s="4">
        <v>0</v>
      </c>
      <c r="Q29" s="1">
        <v>0</v>
      </c>
      <c r="R29" s="4">
        <v>0</v>
      </c>
      <c r="S29" s="1">
        <v>0</v>
      </c>
      <c r="T29">
        <f t="shared" si="0"/>
        <v>0</v>
      </c>
      <c r="U29">
        <v>0</v>
      </c>
      <c r="V29">
        <f t="shared" si="1"/>
        <v>0</v>
      </c>
    </row>
    <row r="30" spans="1:22" x14ac:dyDescent="0.2">
      <c r="A30" s="11">
        <v>40334</v>
      </c>
      <c r="B30">
        <v>13.33</v>
      </c>
      <c r="C30">
        <v>3.33</v>
      </c>
      <c r="D30">
        <v>0</v>
      </c>
      <c r="E30">
        <v>0</v>
      </c>
      <c r="F30">
        <v>5.67</v>
      </c>
      <c r="G30">
        <v>0</v>
      </c>
      <c r="H30">
        <v>0</v>
      </c>
      <c r="I30">
        <v>0</v>
      </c>
      <c r="J30">
        <v>0</v>
      </c>
      <c r="K30">
        <v>0</v>
      </c>
      <c r="L30">
        <v>0.67</v>
      </c>
      <c r="M30">
        <v>0</v>
      </c>
      <c r="N30">
        <v>0</v>
      </c>
      <c r="O30" s="4">
        <v>22.67</v>
      </c>
      <c r="P30">
        <v>0</v>
      </c>
      <c r="Q30">
        <v>0</v>
      </c>
      <c r="R30">
        <v>0</v>
      </c>
      <c r="S30">
        <v>0</v>
      </c>
      <c r="T30">
        <f>SUM(B30:S30)</f>
        <v>45.67</v>
      </c>
      <c r="U30">
        <v>14.33</v>
      </c>
      <c r="V30">
        <f>T30+U30</f>
        <v>60</v>
      </c>
    </row>
    <row r="31" spans="1:22" x14ac:dyDescent="0.2">
      <c r="A31" s="11">
        <v>40335</v>
      </c>
      <c r="B31">
        <v>13.33</v>
      </c>
      <c r="C31">
        <v>3.33</v>
      </c>
      <c r="D31">
        <v>0</v>
      </c>
      <c r="E31">
        <v>0</v>
      </c>
      <c r="F31">
        <v>5.67</v>
      </c>
      <c r="G31">
        <v>0</v>
      </c>
      <c r="H31">
        <v>0</v>
      </c>
      <c r="I31">
        <v>0</v>
      </c>
      <c r="J31">
        <v>0</v>
      </c>
      <c r="K31">
        <v>0</v>
      </c>
      <c r="L31">
        <v>0.67</v>
      </c>
      <c r="M31">
        <v>0</v>
      </c>
      <c r="N31">
        <v>0</v>
      </c>
      <c r="O31" s="4">
        <v>22.67</v>
      </c>
      <c r="P31">
        <v>0</v>
      </c>
      <c r="Q31">
        <v>0</v>
      </c>
      <c r="R31">
        <v>0</v>
      </c>
      <c r="S31">
        <v>0</v>
      </c>
      <c r="T31">
        <f t="shared" si="0"/>
        <v>45.67</v>
      </c>
      <c r="U31">
        <v>14.33</v>
      </c>
      <c r="V31">
        <f t="shared" si="1"/>
        <v>60</v>
      </c>
    </row>
    <row r="32" spans="1:22" x14ac:dyDescent="0.2">
      <c r="A32" s="11">
        <v>40336</v>
      </c>
      <c r="B32">
        <v>13.33</v>
      </c>
      <c r="C32">
        <v>3.33</v>
      </c>
      <c r="D32">
        <v>0</v>
      </c>
      <c r="E32">
        <v>0</v>
      </c>
      <c r="F32">
        <v>5.67</v>
      </c>
      <c r="G32">
        <v>0</v>
      </c>
      <c r="H32">
        <v>0</v>
      </c>
      <c r="I32">
        <v>0</v>
      </c>
      <c r="J32">
        <v>0</v>
      </c>
      <c r="K32">
        <v>0</v>
      </c>
      <c r="L32">
        <v>0.67</v>
      </c>
      <c r="M32">
        <v>0</v>
      </c>
      <c r="N32">
        <v>0</v>
      </c>
      <c r="O32" s="4">
        <v>22.67</v>
      </c>
      <c r="P32">
        <v>0</v>
      </c>
      <c r="Q32">
        <v>0</v>
      </c>
      <c r="R32">
        <v>0</v>
      </c>
      <c r="S32">
        <v>0</v>
      </c>
      <c r="T32">
        <f>SUM(B32:S32)</f>
        <v>45.67</v>
      </c>
      <c r="U32">
        <v>14.33</v>
      </c>
      <c r="V32">
        <f>T32+U32</f>
        <v>60</v>
      </c>
    </row>
    <row r="33" spans="1:22" x14ac:dyDescent="0.2">
      <c r="A33" s="11">
        <v>40337</v>
      </c>
      <c r="B33">
        <v>10</v>
      </c>
      <c r="C33">
        <v>3</v>
      </c>
      <c r="D33">
        <v>0</v>
      </c>
      <c r="E33">
        <v>0</v>
      </c>
      <c r="F33">
        <v>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18</v>
      </c>
      <c r="P33">
        <v>0</v>
      </c>
      <c r="Q33">
        <v>0</v>
      </c>
      <c r="R33">
        <v>0</v>
      </c>
      <c r="S33">
        <v>0</v>
      </c>
      <c r="T33">
        <f>SUM(B33:S33)</f>
        <v>37</v>
      </c>
      <c r="U33">
        <v>40</v>
      </c>
      <c r="V33">
        <f>T33+U33</f>
        <v>77</v>
      </c>
    </row>
    <row r="34" spans="1:22" x14ac:dyDescent="0.2">
      <c r="A34" s="11">
        <v>40338</v>
      </c>
      <c r="B34">
        <v>10</v>
      </c>
      <c r="C34">
        <v>3</v>
      </c>
      <c r="D34">
        <v>0</v>
      </c>
      <c r="E34">
        <v>0</v>
      </c>
      <c r="F34">
        <v>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0</v>
      </c>
      <c r="Q34">
        <v>0</v>
      </c>
      <c r="R34">
        <v>0</v>
      </c>
      <c r="S34">
        <v>0</v>
      </c>
      <c r="T34">
        <f t="shared" si="0"/>
        <v>37</v>
      </c>
      <c r="U34">
        <v>40</v>
      </c>
      <c r="V34">
        <f t="shared" si="1"/>
        <v>77</v>
      </c>
    </row>
    <row r="35" spans="1:22" x14ac:dyDescent="0.2">
      <c r="A35" s="11">
        <v>40339</v>
      </c>
      <c r="B35">
        <v>8.5</v>
      </c>
      <c r="C35">
        <v>2.5</v>
      </c>
      <c r="D35">
        <v>0</v>
      </c>
      <c r="E35">
        <v>0</v>
      </c>
      <c r="F35">
        <v>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13.5</v>
      </c>
      <c r="P35">
        <v>0</v>
      </c>
      <c r="Q35">
        <v>0</v>
      </c>
      <c r="R35">
        <v>0</v>
      </c>
      <c r="S35">
        <v>0</v>
      </c>
      <c r="T35">
        <f>SUM(B35:S35)</f>
        <v>28</v>
      </c>
      <c r="U35">
        <v>43</v>
      </c>
      <c r="V35">
        <f>T35+U35</f>
        <v>71</v>
      </c>
    </row>
    <row r="36" spans="1:22" x14ac:dyDescent="0.2">
      <c r="A36" s="11">
        <v>40340</v>
      </c>
      <c r="B36">
        <v>8.5</v>
      </c>
      <c r="C36">
        <v>2.5</v>
      </c>
      <c r="D36">
        <v>0</v>
      </c>
      <c r="E36">
        <v>0</v>
      </c>
      <c r="F36">
        <v>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13.5</v>
      </c>
      <c r="P36">
        <v>0</v>
      </c>
      <c r="Q36">
        <v>0</v>
      </c>
      <c r="R36">
        <v>0</v>
      </c>
      <c r="S36">
        <v>0</v>
      </c>
      <c r="T36">
        <f t="shared" si="0"/>
        <v>28</v>
      </c>
      <c r="U36">
        <v>43</v>
      </c>
      <c r="V36">
        <f t="shared" si="1"/>
        <v>71</v>
      </c>
    </row>
    <row r="37" spans="1:22" x14ac:dyDescent="0.2">
      <c r="A37" s="11">
        <v>40341</v>
      </c>
      <c r="B37">
        <v>173.3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2.66</v>
      </c>
      <c r="M37">
        <v>0</v>
      </c>
      <c r="N37">
        <v>0</v>
      </c>
      <c r="O37">
        <v>10.6</v>
      </c>
      <c r="P37">
        <v>0</v>
      </c>
      <c r="Q37">
        <v>0</v>
      </c>
      <c r="R37">
        <v>0</v>
      </c>
      <c r="S37">
        <v>0</v>
      </c>
      <c r="T37">
        <f>SUM(B37:S37)</f>
        <v>186.56</v>
      </c>
      <c r="U37">
        <v>240</v>
      </c>
      <c r="V37">
        <f>T37+U37</f>
        <v>426.56</v>
      </c>
    </row>
    <row r="38" spans="1:22" x14ac:dyDescent="0.2">
      <c r="A38" s="11">
        <v>40342</v>
      </c>
      <c r="B38">
        <v>173.3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2.66</v>
      </c>
      <c r="M38">
        <v>0</v>
      </c>
      <c r="N38">
        <v>0</v>
      </c>
      <c r="O38">
        <v>10.6</v>
      </c>
      <c r="P38">
        <v>0</v>
      </c>
      <c r="Q38">
        <v>0</v>
      </c>
      <c r="R38">
        <v>0</v>
      </c>
      <c r="S38">
        <v>0</v>
      </c>
      <c r="T38">
        <f t="shared" si="0"/>
        <v>186.56</v>
      </c>
      <c r="U38">
        <v>240</v>
      </c>
      <c r="V38">
        <f t="shared" si="1"/>
        <v>426.56</v>
      </c>
    </row>
    <row r="39" spans="1:22" x14ac:dyDescent="0.2">
      <c r="A39" s="11">
        <v>40343</v>
      </c>
      <c r="B39">
        <v>173.3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2.66</v>
      </c>
      <c r="M39">
        <v>0</v>
      </c>
      <c r="N39">
        <v>0</v>
      </c>
      <c r="O39">
        <v>10.6</v>
      </c>
      <c r="P39">
        <v>0</v>
      </c>
      <c r="Q39">
        <v>0</v>
      </c>
      <c r="R39">
        <v>0</v>
      </c>
      <c r="S39">
        <v>0</v>
      </c>
      <c r="T39">
        <f t="shared" si="0"/>
        <v>186.56</v>
      </c>
      <c r="U39">
        <v>240</v>
      </c>
      <c r="V39">
        <f t="shared" si="1"/>
        <v>426.56</v>
      </c>
    </row>
    <row r="40" spans="1:22" x14ac:dyDescent="0.2">
      <c r="A40" s="11">
        <v>40344</v>
      </c>
      <c r="B40">
        <v>225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6</v>
      </c>
      <c r="M40">
        <v>0</v>
      </c>
      <c r="N40">
        <v>0</v>
      </c>
      <c r="O40">
        <v>28</v>
      </c>
      <c r="P40">
        <v>0</v>
      </c>
      <c r="Q40">
        <v>0</v>
      </c>
      <c r="R40">
        <v>0</v>
      </c>
      <c r="S40">
        <v>0</v>
      </c>
      <c r="T40">
        <f t="shared" si="0"/>
        <v>260</v>
      </c>
      <c r="U40">
        <v>140.5</v>
      </c>
      <c r="V40">
        <f t="shared" si="1"/>
        <v>400.5</v>
      </c>
    </row>
    <row r="41" spans="1:22" x14ac:dyDescent="0.2">
      <c r="A41" s="11">
        <v>40345</v>
      </c>
      <c r="B41">
        <v>225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6</v>
      </c>
      <c r="M41">
        <v>0</v>
      </c>
      <c r="N41">
        <v>0</v>
      </c>
      <c r="O41">
        <v>28</v>
      </c>
      <c r="P41">
        <v>0</v>
      </c>
      <c r="Q41">
        <v>0</v>
      </c>
      <c r="R41">
        <v>0</v>
      </c>
      <c r="S41">
        <v>0</v>
      </c>
      <c r="T41">
        <f t="shared" si="0"/>
        <v>260</v>
      </c>
      <c r="U41">
        <v>140.5</v>
      </c>
      <c r="V41">
        <f t="shared" si="1"/>
        <v>400.5</v>
      </c>
    </row>
    <row r="42" spans="1:22" x14ac:dyDescent="0.2">
      <c r="A42" s="11">
        <v>40346</v>
      </c>
      <c r="B42">
        <v>68</v>
      </c>
      <c r="C42">
        <v>1</v>
      </c>
      <c r="D42">
        <v>0</v>
      </c>
      <c r="E42">
        <v>0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f>SUM(B42:S42)</f>
        <v>79</v>
      </c>
      <c r="U42">
        <v>25</v>
      </c>
      <c r="V42">
        <f>T42+U42</f>
        <v>104</v>
      </c>
    </row>
    <row r="43" spans="1:22" x14ac:dyDescent="0.2">
      <c r="A43" s="11">
        <v>40347</v>
      </c>
      <c r="B43">
        <v>68</v>
      </c>
      <c r="C43">
        <v>1</v>
      </c>
      <c r="D43">
        <v>0</v>
      </c>
      <c r="E43">
        <v>0</v>
      </c>
      <c r="F43">
        <v>5</v>
      </c>
      <c r="G43">
        <v>0</v>
      </c>
      <c r="H43">
        <v>0</v>
      </c>
      <c r="I43">
        <v>0</v>
      </c>
      <c r="J43">
        <v>0</v>
      </c>
      <c r="K43">
        <v>0</v>
      </c>
      <c r="L43">
        <v>4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f t="shared" si="0"/>
        <v>79</v>
      </c>
      <c r="U43">
        <v>25</v>
      </c>
      <c r="V43">
        <f t="shared" si="1"/>
        <v>104</v>
      </c>
    </row>
    <row r="44" spans="1:22" x14ac:dyDescent="0.2">
      <c r="A44" s="11">
        <v>40348</v>
      </c>
      <c r="B44">
        <v>107.33</v>
      </c>
      <c r="C44">
        <v>0.66</v>
      </c>
      <c r="D44">
        <v>0</v>
      </c>
      <c r="E44">
        <v>0</v>
      </c>
      <c r="F44">
        <v>0.66</v>
      </c>
      <c r="G44">
        <v>0</v>
      </c>
      <c r="H44">
        <v>0</v>
      </c>
      <c r="I44">
        <v>1.33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4</v>
      </c>
      <c r="S44">
        <v>0</v>
      </c>
      <c r="T44">
        <f>SUM(B44:S44)</f>
        <v>115.97999999999999</v>
      </c>
      <c r="U44">
        <v>16</v>
      </c>
      <c r="V44">
        <f>T44+U44</f>
        <v>131.97999999999999</v>
      </c>
    </row>
    <row r="45" spans="1:22" x14ac:dyDescent="0.2">
      <c r="A45" s="11">
        <v>40349</v>
      </c>
      <c r="B45">
        <v>107.33</v>
      </c>
      <c r="C45">
        <v>0.66</v>
      </c>
      <c r="D45">
        <v>0</v>
      </c>
      <c r="E45">
        <v>0</v>
      </c>
      <c r="F45">
        <v>0.66</v>
      </c>
      <c r="G45">
        <v>0</v>
      </c>
      <c r="H45">
        <v>0</v>
      </c>
      <c r="I45">
        <v>1.33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  <c r="T45">
        <f t="shared" si="0"/>
        <v>115.97999999999999</v>
      </c>
      <c r="U45">
        <v>16</v>
      </c>
      <c r="V45">
        <f t="shared" si="1"/>
        <v>131.97999999999999</v>
      </c>
    </row>
    <row r="46" spans="1:22" x14ac:dyDescent="0.2">
      <c r="A46" s="11">
        <v>40350</v>
      </c>
      <c r="B46">
        <v>107.33</v>
      </c>
      <c r="C46">
        <v>0.66</v>
      </c>
      <c r="D46">
        <v>0</v>
      </c>
      <c r="E46">
        <v>0</v>
      </c>
      <c r="F46">
        <v>0.66</v>
      </c>
      <c r="G46">
        <v>0</v>
      </c>
      <c r="H46">
        <v>0</v>
      </c>
      <c r="I46">
        <v>1.33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4</v>
      </c>
      <c r="S46">
        <v>0</v>
      </c>
      <c r="T46">
        <f t="shared" si="0"/>
        <v>115.97999999999999</v>
      </c>
      <c r="U46">
        <v>16</v>
      </c>
      <c r="V46">
        <f t="shared" si="1"/>
        <v>131.97999999999999</v>
      </c>
    </row>
    <row r="47" spans="1:22" x14ac:dyDescent="0.2">
      <c r="A47" s="11">
        <v>40351</v>
      </c>
      <c r="B47">
        <v>259.5</v>
      </c>
      <c r="C47">
        <v>3</v>
      </c>
      <c r="D47">
        <v>0</v>
      </c>
      <c r="E47">
        <v>0</v>
      </c>
      <c r="F47">
        <v>2</v>
      </c>
      <c r="G47">
        <v>0</v>
      </c>
      <c r="H47">
        <v>0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3</v>
      </c>
      <c r="P47">
        <v>0</v>
      </c>
      <c r="Q47">
        <v>0</v>
      </c>
      <c r="R47">
        <v>12</v>
      </c>
      <c r="S47">
        <v>0.5</v>
      </c>
      <c r="T47">
        <f t="shared" si="0"/>
        <v>282</v>
      </c>
      <c r="U47">
        <v>7.5</v>
      </c>
      <c r="V47">
        <f t="shared" si="1"/>
        <v>289.5</v>
      </c>
    </row>
    <row r="48" spans="1:22" x14ac:dyDescent="0.2">
      <c r="A48" s="11">
        <v>40352</v>
      </c>
      <c r="B48">
        <v>259.5</v>
      </c>
      <c r="C48">
        <v>3</v>
      </c>
      <c r="D48">
        <v>0</v>
      </c>
      <c r="E48">
        <v>0</v>
      </c>
      <c r="F48">
        <v>2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3</v>
      </c>
      <c r="P48">
        <v>0</v>
      </c>
      <c r="Q48">
        <v>0</v>
      </c>
      <c r="R48">
        <v>12</v>
      </c>
      <c r="S48">
        <v>0.5</v>
      </c>
      <c r="T48">
        <f t="shared" si="0"/>
        <v>282</v>
      </c>
      <c r="U48">
        <v>7.5</v>
      </c>
      <c r="V48">
        <f t="shared" si="1"/>
        <v>289.5</v>
      </c>
    </row>
    <row r="49" spans="1:22" x14ac:dyDescent="0.2">
      <c r="A49" s="11">
        <v>40353</v>
      </c>
      <c r="B49">
        <v>26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52</v>
      </c>
      <c r="P49">
        <v>0</v>
      </c>
      <c r="Q49">
        <v>0</v>
      </c>
      <c r="R49">
        <v>0</v>
      </c>
      <c r="S49">
        <v>0</v>
      </c>
      <c r="T49">
        <f t="shared" si="0"/>
        <v>82</v>
      </c>
      <c r="U49">
        <v>3</v>
      </c>
      <c r="V49">
        <f t="shared" si="1"/>
        <v>85</v>
      </c>
    </row>
    <row r="50" spans="1:22" x14ac:dyDescent="0.2">
      <c r="A50" s="11">
        <v>40354</v>
      </c>
      <c r="B50">
        <v>26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  <c r="O50">
        <v>52</v>
      </c>
      <c r="P50">
        <v>0</v>
      </c>
      <c r="Q50">
        <v>0</v>
      </c>
      <c r="R50">
        <v>0</v>
      </c>
      <c r="S50">
        <v>0</v>
      </c>
      <c r="T50">
        <f t="shared" si="0"/>
        <v>82</v>
      </c>
      <c r="U50">
        <v>3</v>
      </c>
      <c r="V50">
        <f t="shared" si="1"/>
        <v>85</v>
      </c>
    </row>
    <row r="51" spans="1:22" x14ac:dyDescent="0.2">
      <c r="A51" s="11">
        <v>40355</v>
      </c>
      <c r="B51">
        <v>14</v>
      </c>
      <c r="C51">
        <v>1.33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3.33</v>
      </c>
      <c r="P51">
        <v>0</v>
      </c>
      <c r="Q51">
        <v>0</v>
      </c>
      <c r="R51">
        <v>16</v>
      </c>
      <c r="S51">
        <v>0</v>
      </c>
      <c r="T51">
        <f t="shared" si="0"/>
        <v>34.659999999999997</v>
      </c>
      <c r="U51">
        <v>9.33</v>
      </c>
      <c r="V51">
        <f t="shared" si="1"/>
        <v>43.989999999999995</v>
      </c>
    </row>
    <row r="52" spans="1:22" x14ac:dyDescent="0.2">
      <c r="A52" s="11">
        <v>40356</v>
      </c>
      <c r="B52">
        <v>14</v>
      </c>
      <c r="C52">
        <v>1.33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3.33</v>
      </c>
      <c r="P52">
        <v>0</v>
      </c>
      <c r="Q52">
        <v>0</v>
      </c>
      <c r="R52">
        <v>16</v>
      </c>
      <c r="S52">
        <v>0</v>
      </c>
      <c r="T52">
        <f t="shared" si="0"/>
        <v>34.659999999999997</v>
      </c>
      <c r="U52">
        <v>9.33</v>
      </c>
      <c r="V52">
        <f t="shared" si="1"/>
        <v>43.989999999999995</v>
      </c>
    </row>
    <row r="53" spans="1:22" x14ac:dyDescent="0.2">
      <c r="A53" s="11">
        <v>40357</v>
      </c>
      <c r="B53">
        <v>14</v>
      </c>
      <c r="C53">
        <v>1.33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3.33</v>
      </c>
      <c r="P53">
        <v>0</v>
      </c>
      <c r="Q53">
        <v>0</v>
      </c>
      <c r="R53">
        <v>16</v>
      </c>
      <c r="S53">
        <v>0</v>
      </c>
      <c r="T53">
        <f>SUM(B53:S53)</f>
        <v>34.659999999999997</v>
      </c>
      <c r="U53">
        <v>9.33</v>
      </c>
      <c r="V53">
        <f>T53+U53</f>
        <v>43.989999999999995</v>
      </c>
    </row>
    <row r="54" spans="1:22" x14ac:dyDescent="0.2">
      <c r="A54" s="11">
        <v>40358</v>
      </c>
      <c r="B54">
        <v>12.5</v>
      </c>
      <c r="C54">
        <v>1.5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0.5</v>
      </c>
      <c r="K54">
        <v>0</v>
      </c>
      <c r="L54">
        <v>0.5</v>
      </c>
      <c r="M54">
        <v>0</v>
      </c>
      <c r="N54">
        <v>0</v>
      </c>
      <c r="O54">
        <v>0</v>
      </c>
      <c r="P54">
        <v>0</v>
      </c>
      <c r="Q54">
        <v>0</v>
      </c>
      <c r="R54">
        <v>3</v>
      </c>
      <c r="S54">
        <v>0.5</v>
      </c>
      <c r="T54">
        <f>SUM(B54:S54)</f>
        <v>18.5</v>
      </c>
      <c r="U54">
        <v>8.5</v>
      </c>
      <c r="V54">
        <f>T54+U54</f>
        <v>27</v>
      </c>
    </row>
    <row r="55" spans="1:22" x14ac:dyDescent="0.2">
      <c r="A55" s="11">
        <v>40359</v>
      </c>
      <c r="B55">
        <v>12.5</v>
      </c>
      <c r="C55">
        <v>1.5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0.5</v>
      </c>
      <c r="K55">
        <v>0</v>
      </c>
      <c r="L55">
        <v>0.5</v>
      </c>
      <c r="M55">
        <v>0</v>
      </c>
      <c r="N55">
        <v>0</v>
      </c>
      <c r="O55">
        <v>0</v>
      </c>
      <c r="P55">
        <v>0</v>
      </c>
      <c r="Q55">
        <v>0</v>
      </c>
      <c r="R55">
        <v>3</v>
      </c>
      <c r="S55">
        <v>0.5</v>
      </c>
      <c r="T55">
        <f t="shared" si="0"/>
        <v>18.5</v>
      </c>
      <c r="U55">
        <v>8.5</v>
      </c>
      <c r="V55">
        <f t="shared" si="1"/>
        <v>27</v>
      </c>
    </row>
    <row r="56" spans="1:22" x14ac:dyDescent="0.2">
      <c r="A56" s="11">
        <v>40360</v>
      </c>
      <c r="B56">
        <v>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12.5</v>
      </c>
      <c r="S56">
        <v>0</v>
      </c>
      <c r="T56">
        <f>SUM(B56:S56)</f>
        <v>22.5</v>
      </c>
      <c r="U56">
        <v>17</v>
      </c>
      <c r="V56">
        <f>T56+U56</f>
        <v>39.5</v>
      </c>
    </row>
    <row r="57" spans="1:22" x14ac:dyDescent="0.2">
      <c r="A57" s="11">
        <v>40361</v>
      </c>
      <c r="B57">
        <v>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12.5</v>
      </c>
      <c r="S57">
        <v>0</v>
      </c>
      <c r="T57">
        <f t="shared" si="0"/>
        <v>22.5</v>
      </c>
      <c r="U57">
        <v>17</v>
      </c>
      <c r="V57">
        <f t="shared" si="1"/>
        <v>39.5</v>
      </c>
    </row>
    <row r="58" spans="1:22" x14ac:dyDescent="0.2">
      <c r="A58" s="11">
        <v>40362</v>
      </c>
      <c r="B58" t="s">
        <v>32</v>
      </c>
      <c r="C58" t="s">
        <v>32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</row>
    <row r="59" spans="1:22" x14ac:dyDescent="0.2">
      <c r="A59" s="11">
        <v>40363</v>
      </c>
      <c r="B59" t="s">
        <v>32</v>
      </c>
      <c r="C59" t="s">
        <v>32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</row>
    <row r="60" spans="1:22" x14ac:dyDescent="0.2">
      <c r="A60" s="11">
        <v>40364</v>
      </c>
      <c r="B60" t="s">
        <v>32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</row>
    <row r="61" spans="1:22" x14ac:dyDescent="0.2">
      <c r="A61" s="11">
        <v>40365</v>
      </c>
      <c r="B61" t="s">
        <v>32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</row>
    <row r="62" spans="1:22" x14ac:dyDescent="0.2">
      <c r="A62" s="11">
        <v>40366</v>
      </c>
      <c r="B62">
        <v>48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25</v>
      </c>
      <c r="S62">
        <v>0</v>
      </c>
      <c r="T62">
        <f t="shared" si="0"/>
        <v>78</v>
      </c>
      <c r="U62">
        <v>14</v>
      </c>
      <c r="V62">
        <f t="shared" si="1"/>
        <v>92</v>
      </c>
    </row>
    <row r="63" spans="1:22" x14ac:dyDescent="0.2">
      <c r="A63" s="11">
        <v>40367</v>
      </c>
      <c r="B63">
        <v>79</v>
      </c>
      <c r="C63">
        <v>3.5</v>
      </c>
      <c r="D63">
        <v>0</v>
      </c>
      <c r="E63">
        <v>0</v>
      </c>
      <c r="F63">
        <v>0</v>
      </c>
      <c r="G63">
        <v>0</v>
      </c>
      <c r="H63">
        <v>0</v>
      </c>
      <c r="I63">
        <v>9</v>
      </c>
      <c r="J63">
        <v>0</v>
      </c>
      <c r="K63">
        <v>0</v>
      </c>
      <c r="L63">
        <v>0</v>
      </c>
      <c r="M63">
        <v>4</v>
      </c>
      <c r="N63">
        <v>0</v>
      </c>
      <c r="O63">
        <v>2.5</v>
      </c>
      <c r="P63">
        <v>0</v>
      </c>
      <c r="Q63">
        <v>0</v>
      </c>
      <c r="R63">
        <v>28</v>
      </c>
      <c r="S63">
        <v>0</v>
      </c>
      <c r="T63">
        <f t="shared" si="0"/>
        <v>126</v>
      </c>
      <c r="U63">
        <v>28.5</v>
      </c>
      <c r="V63">
        <f t="shared" si="1"/>
        <v>154.5</v>
      </c>
    </row>
    <row r="64" spans="1:22" x14ac:dyDescent="0.2">
      <c r="A64" s="11">
        <v>40368</v>
      </c>
      <c r="B64">
        <v>79</v>
      </c>
      <c r="C64">
        <v>3.5</v>
      </c>
      <c r="D64">
        <v>0</v>
      </c>
      <c r="E64">
        <v>0</v>
      </c>
      <c r="F64">
        <v>0</v>
      </c>
      <c r="G64">
        <v>0</v>
      </c>
      <c r="H64">
        <v>0</v>
      </c>
      <c r="I64">
        <v>9</v>
      </c>
      <c r="J64">
        <v>0</v>
      </c>
      <c r="K64">
        <v>0</v>
      </c>
      <c r="L64">
        <v>0</v>
      </c>
      <c r="M64">
        <v>4</v>
      </c>
      <c r="N64">
        <v>0</v>
      </c>
      <c r="O64">
        <v>2.5</v>
      </c>
      <c r="P64">
        <v>0</v>
      </c>
      <c r="Q64">
        <v>0</v>
      </c>
      <c r="R64">
        <v>28</v>
      </c>
      <c r="S64">
        <v>0</v>
      </c>
      <c r="T64">
        <f t="shared" si="0"/>
        <v>126</v>
      </c>
      <c r="U64">
        <v>28.5</v>
      </c>
      <c r="V64">
        <f t="shared" si="1"/>
        <v>154.5</v>
      </c>
    </row>
    <row r="65" spans="1:22" x14ac:dyDescent="0.2">
      <c r="A65" s="11">
        <v>40369</v>
      </c>
      <c r="B65">
        <v>80</v>
      </c>
      <c r="C65">
        <v>6</v>
      </c>
      <c r="D65">
        <v>0</v>
      </c>
      <c r="E65">
        <v>0</v>
      </c>
      <c r="F65">
        <v>0</v>
      </c>
      <c r="G65">
        <v>0.33</v>
      </c>
      <c r="H65">
        <v>0</v>
      </c>
      <c r="I65">
        <v>12</v>
      </c>
      <c r="J65">
        <v>0</v>
      </c>
      <c r="K65">
        <v>0</v>
      </c>
      <c r="L65">
        <v>0</v>
      </c>
      <c r="M65">
        <v>1.67</v>
      </c>
      <c r="N65">
        <v>0</v>
      </c>
      <c r="O65">
        <v>3.67</v>
      </c>
      <c r="P65">
        <v>0</v>
      </c>
      <c r="Q65">
        <v>0</v>
      </c>
      <c r="R65">
        <v>17</v>
      </c>
      <c r="S65">
        <v>0</v>
      </c>
      <c r="T65">
        <f t="shared" si="0"/>
        <v>120.67</v>
      </c>
      <c r="U65">
        <v>15.33</v>
      </c>
      <c r="V65">
        <f t="shared" si="1"/>
        <v>136</v>
      </c>
    </row>
    <row r="66" spans="1:22" x14ac:dyDescent="0.2">
      <c r="A66" s="11">
        <v>40370</v>
      </c>
      <c r="B66">
        <v>80</v>
      </c>
      <c r="C66">
        <v>6</v>
      </c>
      <c r="D66">
        <v>0</v>
      </c>
      <c r="E66">
        <v>0</v>
      </c>
      <c r="F66">
        <v>0</v>
      </c>
      <c r="G66">
        <v>0.33</v>
      </c>
      <c r="H66">
        <v>0</v>
      </c>
      <c r="I66">
        <v>12</v>
      </c>
      <c r="J66">
        <v>0</v>
      </c>
      <c r="K66">
        <v>0</v>
      </c>
      <c r="L66">
        <v>0</v>
      </c>
      <c r="M66">
        <v>1.67</v>
      </c>
      <c r="N66">
        <v>0</v>
      </c>
      <c r="O66">
        <v>3.67</v>
      </c>
      <c r="P66">
        <v>0</v>
      </c>
      <c r="Q66">
        <v>0</v>
      </c>
      <c r="R66">
        <v>17</v>
      </c>
      <c r="S66">
        <v>0</v>
      </c>
      <c r="T66">
        <f t="shared" si="0"/>
        <v>120.67</v>
      </c>
      <c r="U66">
        <v>15.33</v>
      </c>
      <c r="V66">
        <f t="shared" si="1"/>
        <v>136</v>
      </c>
    </row>
    <row r="67" spans="1:22" x14ac:dyDescent="0.2">
      <c r="A67" s="11">
        <v>40371</v>
      </c>
      <c r="B67">
        <v>80</v>
      </c>
      <c r="C67">
        <v>6</v>
      </c>
      <c r="D67">
        <v>0</v>
      </c>
      <c r="E67">
        <v>0</v>
      </c>
      <c r="F67">
        <v>0</v>
      </c>
      <c r="G67">
        <v>0.33</v>
      </c>
      <c r="H67">
        <v>0</v>
      </c>
      <c r="I67">
        <v>12</v>
      </c>
      <c r="J67">
        <v>0</v>
      </c>
      <c r="K67">
        <v>0</v>
      </c>
      <c r="L67">
        <v>0</v>
      </c>
      <c r="M67">
        <v>1.67</v>
      </c>
      <c r="N67">
        <v>0</v>
      </c>
      <c r="O67">
        <v>3.67</v>
      </c>
      <c r="P67">
        <v>0</v>
      </c>
      <c r="Q67">
        <v>0</v>
      </c>
      <c r="R67">
        <v>17</v>
      </c>
      <c r="S67">
        <v>0</v>
      </c>
      <c r="T67">
        <f>SUM(B67:S67)</f>
        <v>120.67</v>
      </c>
      <c r="U67">
        <v>15.33</v>
      </c>
      <c r="V67">
        <f>T67+U67</f>
        <v>136</v>
      </c>
    </row>
    <row r="68" spans="1:22" x14ac:dyDescent="0.2">
      <c r="A68" s="11">
        <v>40372</v>
      </c>
      <c r="B68">
        <v>14</v>
      </c>
      <c r="C68">
        <v>1.5</v>
      </c>
      <c r="D68">
        <v>0</v>
      </c>
      <c r="E68">
        <v>0</v>
      </c>
      <c r="F68">
        <v>0</v>
      </c>
      <c r="G68">
        <v>0</v>
      </c>
      <c r="H68">
        <v>0</v>
      </c>
      <c r="I68">
        <v>2.5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5.5</v>
      </c>
      <c r="S68">
        <v>0.5</v>
      </c>
      <c r="T68">
        <f>SUM(B68:S68)</f>
        <v>25</v>
      </c>
      <c r="U68">
        <v>9.5</v>
      </c>
      <c r="V68">
        <f>T68+U68</f>
        <v>34.5</v>
      </c>
    </row>
    <row r="69" spans="1:22" x14ac:dyDescent="0.2">
      <c r="A69" s="11">
        <v>40373</v>
      </c>
      <c r="B69">
        <v>14</v>
      </c>
      <c r="C69">
        <v>1.5</v>
      </c>
      <c r="D69">
        <v>0</v>
      </c>
      <c r="E69">
        <v>0</v>
      </c>
      <c r="F69">
        <v>0</v>
      </c>
      <c r="G69">
        <v>0</v>
      </c>
      <c r="H69">
        <v>0</v>
      </c>
      <c r="I69">
        <v>2.5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5.5</v>
      </c>
      <c r="S69">
        <v>0.5</v>
      </c>
      <c r="T69">
        <f t="shared" si="0"/>
        <v>25</v>
      </c>
      <c r="U69">
        <v>9.5</v>
      </c>
      <c r="V69">
        <f t="shared" si="1"/>
        <v>34.5</v>
      </c>
    </row>
    <row r="70" spans="1:22" x14ac:dyDescent="0.2">
      <c r="A70" s="11">
        <v>40374</v>
      </c>
      <c r="B70">
        <v>48.5</v>
      </c>
      <c r="C70">
        <v>2.5</v>
      </c>
      <c r="D70">
        <v>0</v>
      </c>
      <c r="E70">
        <v>0</v>
      </c>
      <c r="F70">
        <v>0</v>
      </c>
      <c r="G70">
        <v>0</v>
      </c>
      <c r="H70" s="1">
        <v>0</v>
      </c>
      <c r="I70" s="4">
        <v>11.5</v>
      </c>
      <c r="J70" s="4">
        <v>0</v>
      </c>
      <c r="K70" s="4">
        <v>0</v>
      </c>
      <c r="L70" s="4">
        <v>0</v>
      </c>
      <c r="M70" s="4">
        <v>0</v>
      </c>
      <c r="N70" s="1">
        <v>0</v>
      </c>
      <c r="O70" s="4">
        <v>3.5</v>
      </c>
      <c r="P70" s="4">
        <v>0</v>
      </c>
      <c r="Q70" s="1">
        <v>0</v>
      </c>
      <c r="R70" s="4">
        <v>31.5</v>
      </c>
      <c r="S70" s="1">
        <v>0</v>
      </c>
      <c r="T70">
        <f t="shared" si="0"/>
        <v>97.5</v>
      </c>
      <c r="U70">
        <v>15.5</v>
      </c>
      <c r="V70">
        <f t="shared" si="1"/>
        <v>113</v>
      </c>
    </row>
    <row r="71" spans="1:22" x14ac:dyDescent="0.2">
      <c r="A71" s="11">
        <v>40375</v>
      </c>
      <c r="B71">
        <v>48.5</v>
      </c>
      <c r="C71">
        <v>2.5</v>
      </c>
      <c r="D71">
        <v>0</v>
      </c>
      <c r="E71">
        <v>0</v>
      </c>
      <c r="F71">
        <v>0</v>
      </c>
      <c r="G71">
        <v>0</v>
      </c>
      <c r="H71" s="1">
        <v>0</v>
      </c>
      <c r="I71" s="4">
        <v>11.5</v>
      </c>
      <c r="J71" s="4">
        <v>0</v>
      </c>
      <c r="K71" s="4">
        <v>0</v>
      </c>
      <c r="L71" s="4">
        <v>0</v>
      </c>
      <c r="M71" s="4">
        <v>0</v>
      </c>
      <c r="N71" s="1">
        <v>0</v>
      </c>
      <c r="O71" s="4">
        <v>3.5</v>
      </c>
      <c r="P71" s="4">
        <v>0</v>
      </c>
      <c r="Q71" s="1">
        <v>0</v>
      </c>
      <c r="R71" s="4">
        <v>31.5</v>
      </c>
      <c r="S71" s="1">
        <v>0</v>
      </c>
      <c r="T71">
        <f t="shared" si="0"/>
        <v>97.5</v>
      </c>
      <c r="V71">
        <f t="shared" si="1"/>
        <v>97.5</v>
      </c>
    </row>
    <row r="72" spans="1:22" x14ac:dyDescent="0.2">
      <c r="A72" s="11">
        <v>40376</v>
      </c>
      <c r="B72">
        <v>56.6</v>
      </c>
      <c r="C72">
        <v>2.66</v>
      </c>
      <c r="D72">
        <v>0</v>
      </c>
      <c r="E72">
        <v>0</v>
      </c>
      <c r="F72">
        <v>1.33</v>
      </c>
      <c r="G72">
        <v>0</v>
      </c>
      <c r="H72">
        <v>0</v>
      </c>
      <c r="I72">
        <v>8.66</v>
      </c>
      <c r="J72">
        <v>2</v>
      </c>
      <c r="K72">
        <v>0</v>
      </c>
      <c r="L72">
        <v>4</v>
      </c>
      <c r="M72">
        <v>0</v>
      </c>
      <c r="N72">
        <v>0</v>
      </c>
      <c r="O72">
        <v>6</v>
      </c>
      <c r="P72">
        <v>0</v>
      </c>
      <c r="Q72">
        <v>0</v>
      </c>
      <c r="R72">
        <v>29.3</v>
      </c>
      <c r="S72">
        <v>0</v>
      </c>
      <c r="T72">
        <f t="shared" si="0"/>
        <v>110.55</v>
      </c>
      <c r="U72">
        <v>21.3</v>
      </c>
      <c r="V72">
        <f t="shared" si="1"/>
        <v>131.85</v>
      </c>
    </row>
    <row r="73" spans="1:22" x14ac:dyDescent="0.2">
      <c r="A73" s="11">
        <v>40377</v>
      </c>
      <c r="B73">
        <v>56.6</v>
      </c>
      <c r="C73">
        <v>2.66</v>
      </c>
      <c r="D73">
        <v>0</v>
      </c>
      <c r="E73">
        <v>0</v>
      </c>
      <c r="F73">
        <v>1.33</v>
      </c>
      <c r="G73">
        <v>0</v>
      </c>
      <c r="H73">
        <v>0</v>
      </c>
      <c r="I73">
        <v>8.66</v>
      </c>
      <c r="J73">
        <v>2</v>
      </c>
      <c r="K73">
        <v>0</v>
      </c>
      <c r="L73">
        <v>4</v>
      </c>
      <c r="M73">
        <v>0</v>
      </c>
      <c r="N73">
        <v>0</v>
      </c>
      <c r="O73">
        <v>6</v>
      </c>
      <c r="P73">
        <v>0</v>
      </c>
      <c r="Q73">
        <v>0</v>
      </c>
      <c r="R73">
        <v>29.3</v>
      </c>
      <c r="S73">
        <v>0</v>
      </c>
      <c r="T73">
        <f t="shared" si="0"/>
        <v>110.55</v>
      </c>
      <c r="U73">
        <v>21.3</v>
      </c>
      <c r="V73">
        <f t="shared" si="1"/>
        <v>131.85</v>
      </c>
    </row>
    <row r="74" spans="1:22" x14ac:dyDescent="0.2">
      <c r="A74" s="11">
        <v>40378</v>
      </c>
      <c r="B74">
        <v>56.6</v>
      </c>
      <c r="C74">
        <v>2.66</v>
      </c>
      <c r="D74">
        <v>0</v>
      </c>
      <c r="E74">
        <v>0</v>
      </c>
      <c r="F74">
        <v>1.33</v>
      </c>
      <c r="G74">
        <v>0</v>
      </c>
      <c r="H74">
        <v>0</v>
      </c>
      <c r="I74">
        <v>8.66</v>
      </c>
      <c r="J74">
        <v>2</v>
      </c>
      <c r="K74">
        <v>0</v>
      </c>
      <c r="L74">
        <v>4</v>
      </c>
      <c r="M74">
        <v>0</v>
      </c>
      <c r="N74">
        <v>0</v>
      </c>
      <c r="O74">
        <v>6</v>
      </c>
      <c r="P74">
        <v>0</v>
      </c>
      <c r="Q74">
        <v>0</v>
      </c>
      <c r="R74">
        <v>29.3</v>
      </c>
      <c r="S74">
        <v>0</v>
      </c>
      <c r="T74">
        <f>SUM(B74:S74)</f>
        <v>110.55</v>
      </c>
      <c r="U74">
        <v>21.3</v>
      </c>
      <c r="V74">
        <f>T74+U74</f>
        <v>131.85</v>
      </c>
    </row>
    <row r="75" spans="1:22" x14ac:dyDescent="0.2">
      <c r="A75" s="11">
        <v>40379</v>
      </c>
      <c r="B75">
        <v>178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43</v>
      </c>
      <c r="J75">
        <v>0</v>
      </c>
      <c r="K75">
        <v>0</v>
      </c>
      <c r="L75">
        <v>0</v>
      </c>
      <c r="M75">
        <v>0</v>
      </c>
      <c r="N75">
        <v>0</v>
      </c>
      <c r="O75">
        <v>4.5</v>
      </c>
      <c r="P75">
        <v>0</v>
      </c>
      <c r="Q75">
        <v>0</v>
      </c>
      <c r="R75">
        <v>32.5</v>
      </c>
      <c r="S75">
        <v>2</v>
      </c>
      <c r="T75">
        <f>SUM(B75:S75)</f>
        <v>262</v>
      </c>
      <c r="U75">
        <v>20.5</v>
      </c>
      <c r="V75">
        <f>T75+U75</f>
        <v>282.5</v>
      </c>
    </row>
    <row r="76" spans="1:22" x14ac:dyDescent="0.2">
      <c r="A76" s="11">
        <v>40380</v>
      </c>
      <c r="B76">
        <v>178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43</v>
      </c>
      <c r="J76">
        <v>0</v>
      </c>
      <c r="K76">
        <v>0</v>
      </c>
      <c r="L76">
        <v>0</v>
      </c>
      <c r="M76">
        <v>0</v>
      </c>
      <c r="N76">
        <v>0</v>
      </c>
      <c r="O76">
        <v>4.5</v>
      </c>
      <c r="P76">
        <v>0</v>
      </c>
      <c r="Q76">
        <v>0</v>
      </c>
      <c r="R76">
        <v>32.5</v>
      </c>
      <c r="S76">
        <v>2</v>
      </c>
      <c r="T76">
        <f t="shared" ref="T76:T111" si="2">SUM(B76:S76)</f>
        <v>262</v>
      </c>
      <c r="U76">
        <v>20.5</v>
      </c>
      <c r="V76">
        <f t="shared" ref="V76:V111" si="3">T76+U76</f>
        <v>282.5</v>
      </c>
    </row>
    <row r="77" spans="1:22" x14ac:dyDescent="0.2">
      <c r="A77" s="11">
        <v>40381</v>
      </c>
      <c r="B77">
        <v>104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 s="4">
        <v>27</v>
      </c>
      <c r="J77" s="4">
        <v>1</v>
      </c>
      <c r="K77" s="4">
        <v>0</v>
      </c>
      <c r="L77" s="4">
        <v>1</v>
      </c>
      <c r="M77" s="4">
        <v>0</v>
      </c>
      <c r="N77" s="1">
        <v>0</v>
      </c>
      <c r="O77" s="4">
        <v>1</v>
      </c>
      <c r="P77" s="4">
        <v>0</v>
      </c>
      <c r="Q77" s="1">
        <v>0</v>
      </c>
      <c r="R77" s="4">
        <v>9</v>
      </c>
      <c r="S77" s="1">
        <v>0.5</v>
      </c>
      <c r="T77">
        <f t="shared" si="2"/>
        <v>146.5</v>
      </c>
      <c r="U77">
        <v>67</v>
      </c>
      <c r="V77">
        <f t="shared" si="3"/>
        <v>213.5</v>
      </c>
    </row>
    <row r="78" spans="1:22" x14ac:dyDescent="0.2">
      <c r="A78" s="11">
        <v>40382</v>
      </c>
      <c r="B78">
        <v>104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 s="4">
        <v>27</v>
      </c>
      <c r="J78" s="4">
        <v>1</v>
      </c>
      <c r="K78" s="4">
        <v>0</v>
      </c>
      <c r="L78" s="4">
        <v>1</v>
      </c>
      <c r="M78" s="4">
        <v>0</v>
      </c>
      <c r="N78" s="1">
        <v>0</v>
      </c>
      <c r="O78" s="4">
        <v>1</v>
      </c>
      <c r="P78" s="4">
        <v>0</v>
      </c>
      <c r="Q78" s="1">
        <v>0</v>
      </c>
      <c r="R78" s="4">
        <v>9</v>
      </c>
      <c r="S78" s="1">
        <v>0.5</v>
      </c>
      <c r="T78">
        <f t="shared" si="2"/>
        <v>146.5</v>
      </c>
      <c r="U78">
        <v>67</v>
      </c>
      <c r="V78">
        <f t="shared" si="3"/>
        <v>213.5</v>
      </c>
    </row>
    <row r="79" spans="1:22" x14ac:dyDescent="0.2">
      <c r="A79" s="11">
        <v>40383</v>
      </c>
      <c r="B79">
        <v>402.3</v>
      </c>
      <c r="C79">
        <v>2.6</v>
      </c>
      <c r="D79">
        <v>0</v>
      </c>
      <c r="E79">
        <v>0</v>
      </c>
      <c r="F79">
        <v>0</v>
      </c>
      <c r="G79">
        <v>0</v>
      </c>
      <c r="H79">
        <v>0</v>
      </c>
      <c r="I79">
        <v>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1.33</v>
      </c>
      <c r="S79">
        <v>0</v>
      </c>
      <c r="T79">
        <f>SUM(B79:S79)</f>
        <v>414.23</v>
      </c>
      <c r="U79">
        <v>97.3</v>
      </c>
      <c r="V79">
        <f>T79+U79</f>
        <v>511.53000000000003</v>
      </c>
    </row>
    <row r="80" spans="1:22" x14ac:dyDescent="0.2">
      <c r="A80" s="11">
        <v>40384</v>
      </c>
      <c r="B80">
        <v>402.3</v>
      </c>
      <c r="C80">
        <v>2.6</v>
      </c>
      <c r="D80">
        <v>0</v>
      </c>
      <c r="E80">
        <v>0</v>
      </c>
      <c r="F80">
        <v>0</v>
      </c>
      <c r="G80">
        <v>0</v>
      </c>
      <c r="H80">
        <v>0</v>
      </c>
      <c r="I80">
        <v>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1.33</v>
      </c>
      <c r="S80">
        <v>0</v>
      </c>
      <c r="T80">
        <f t="shared" si="2"/>
        <v>414.23</v>
      </c>
      <c r="U80">
        <v>97.3</v>
      </c>
      <c r="V80">
        <f t="shared" si="3"/>
        <v>511.53000000000003</v>
      </c>
    </row>
    <row r="81" spans="1:22" x14ac:dyDescent="0.2">
      <c r="A81" s="11">
        <v>40385</v>
      </c>
      <c r="B81">
        <v>402.3</v>
      </c>
      <c r="C81">
        <v>2.6</v>
      </c>
      <c r="D81">
        <v>0</v>
      </c>
      <c r="E81">
        <v>0</v>
      </c>
      <c r="F81">
        <v>0</v>
      </c>
      <c r="G81">
        <v>0</v>
      </c>
      <c r="H81">
        <v>0</v>
      </c>
      <c r="I81">
        <v>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1.33</v>
      </c>
      <c r="S81">
        <v>0</v>
      </c>
      <c r="T81">
        <f t="shared" si="2"/>
        <v>414.23</v>
      </c>
      <c r="U81">
        <v>97.3</v>
      </c>
      <c r="V81">
        <f t="shared" si="3"/>
        <v>511.53000000000003</v>
      </c>
    </row>
    <row r="82" spans="1:22" x14ac:dyDescent="0.2">
      <c r="A82" s="11">
        <v>40386</v>
      </c>
      <c r="B82">
        <v>664</v>
      </c>
      <c r="C82">
        <v>16</v>
      </c>
      <c r="D82">
        <v>0</v>
      </c>
      <c r="E82">
        <v>0</v>
      </c>
      <c r="F82">
        <v>0</v>
      </c>
      <c r="G82">
        <v>0</v>
      </c>
      <c r="H82">
        <v>0</v>
      </c>
      <c r="I82">
        <v>40</v>
      </c>
      <c r="J82">
        <v>0</v>
      </c>
      <c r="K82">
        <v>0</v>
      </c>
      <c r="L82">
        <v>0</v>
      </c>
      <c r="M82">
        <v>0</v>
      </c>
      <c r="N82">
        <v>0</v>
      </c>
      <c r="O82">
        <v>16</v>
      </c>
      <c r="P82">
        <v>0</v>
      </c>
      <c r="Q82">
        <v>0</v>
      </c>
      <c r="R82">
        <v>0</v>
      </c>
      <c r="S82">
        <v>0</v>
      </c>
      <c r="T82">
        <f t="shared" si="2"/>
        <v>736</v>
      </c>
      <c r="U82">
        <v>536</v>
      </c>
      <c r="V82">
        <f t="shared" si="3"/>
        <v>1272</v>
      </c>
    </row>
    <row r="83" spans="1:22" x14ac:dyDescent="0.2">
      <c r="A83" s="11">
        <v>40387</v>
      </c>
      <c r="B83">
        <v>664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40</v>
      </c>
      <c r="J83">
        <v>0</v>
      </c>
      <c r="K83">
        <v>0</v>
      </c>
      <c r="L83">
        <v>0</v>
      </c>
      <c r="M83">
        <v>0</v>
      </c>
      <c r="N83">
        <v>0</v>
      </c>
      <c r="O83">
        <v>16</v>
      </c>
      <c r="P83">
        <v>0</v>
      </c>
      <c r="Q83">
        <v>0</v>
      </c>
      <c r="R83">
        <v>0</v>
      </c>
      <c r="S83">
        <v>0</v>
      </c>
      <c r="T83">
        <f t="shared" si="2"/>
        <v>736</v>
      </c>
      <c r="U83">
        <v>536</v>
      </c>
      <c r="V83">
        <f t="shared" si="3"/>
        <v>1272</v>
      </c>
    </row>
    <row r="84" spans="1:22" x14ac:dyDescent="0.2">
      <c r="A84" s="11">
        <v>40388</v>
      </c>
      <c r="B84">
        <v>198</v>
      </c>
      <c r="C84">
        <v>16</v>
      </c>
      <c r="D84">
        <v>0</v>
      </c>
      <c r="E84">
        <v>0</v>
      </c>
      <c r="F84">
        <v>0</v>
      </c>
      <c r="G84">
        <v>0</v>
      </c>
      <c r="H84">
        <v>0</v>
      </c>
      <c r="I84">
        <v>26</v>
      </c>
      <c r="J84">
        <v>0</v>
      </c>
      <c r="K84">
        <v>0</v>
      </c>
      <c r="L84">
        <v>4</v>
      </c>
      <c r="M84">
        <v>0</v>
      </c>
      <c r="N84">
        <v>0</v>
      </c>
      <c r="O84">
        <v>2</v>
      </c>
      <c r="P84">
        <v>0</v>
      </c>
      <c r="Q84">
        <v>0</v>
      </c>
      <c r="R84">
        <v>2</v>
      </c>
      <c r="S84">
        <v>2</v>
      </c>
      <c r="T84">
        <f t="shared" si="2"/>
        <v>250</v>
      </c>
      <c r="U84">
        <v>74</v>
      </c>
      <c r="V84">
        <f t="shared" si="3"/>
        <v>324</v>
      </c>
    </row>
    <row r="85" spans="1:22" x14ac:dyDescent="0.2">
      <c r="A85" s="11">
        <v>40389</v>
      </c>
      <c r="B85">
        <v>198</v>
      </c>
      <c r="C85">
        <v>16</v>
      </c>
      <c r="D85">
        <v>0</v>
      </c>
      <c r="E85">
        <v>0</v>
      </c>
      <c r="F85">
        <v>0</v>
      </c>
      <c r="G85">
        <v>0</v>
      </c>
      <c r="H85">
        <v>0</v>
      </c>
      <c r="I85">
        <v>26</v>
      </c>
      <c r="J85">
        <v>0</v>
      </c>
      <c r="K85">
        <v>0</v>
      </c>
      <c r="L85">
        <v>4</v>
      </c>
      <c r="M85">
        <v>0</v>
      </c>
      <c r="N85">
        <v>0</v>
      </c>
      <c r="O85">
        <v>2</v>
      </c>
      <c r="P85">
        <v>0</v>
      </c>
      <c r="Q85">
        <v>0</v>
      </c>
      <c r="R85">
        <v>2</v>
      </c>
      <c r="S85">
        <v>2</v>
      </c>
      <c r="T85">
        <f t="shared" si="2"/>
        <v>250</v>
      </c>
      <c r="U85">
        <v>74</v>
      </c>
      <c r="V85">
        <f t="shared" si="3"/>
        <v>324</v>
      </c>
    </row>
    <row r="86" spans="1:22" x14ac:dyDescent="0.2">
      <c r="A86" s="11">
        <v>40390</v>
      </c>
      <c r="B86">
        <v>869.3</v>
      </c>
      <c r="C86">
        <v>26.6</v>
      </c>
      <c r="D86">
        <v>0</v>
      </c>
      <c r="E86">
        <v>0</v>
      </c>
      <c r="F86">
        <v>0</v>
      </c>
      <c r="G86">
        <v>0</v>
      </c>
      <c r="H86">
        <v>0</v>
      </c>
      <c r="I86">
        <v>80</v>
      </c>
      <c r="J86">
        <v>5.33</v>
      </c>
      <c r="K86">
        <v>0</v>
      </c>
      <c r="L86">
        <v>5.33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2"/>
        <v>986.56000000000006</v>
      </c>
      <c r="U86">
        <v>192</v>
      </c>
      <c r="V86">
        <f t="shared" si="3"/>
        <v>1178.56</v>
      </c>
    </row>
    <row r="87" spans="1:22" x14ac:dyDescent="0.2">
      <c r="A87" s="11">
        <v>40391</v>
      </c>
      <c r="B87">
        <v>869.3</v>
      </c>
      <c r="C87">
        <v>26.6</v>
      </c>
      <c r="D87">
        <v>0</v>
      </c>
      <c r="E87">
        <v>0</v>
      </c>
      <c r="F87">
        <v>0</v>
      </c>
      <c r="G87">
        <v>0</v>
      </c>
      <c r="H87">
        <v>0</v>
      </c>
      <c r="I87">
        <v>80</v>
      </c>
      <c r="J87">
        <v>5.33</v>
      </c>
      <c r="K87">
        <v>0</v>
      </c>
      <c r="L87">
        <v>5.33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2"/>
        <v>986.56000000000006</v>
      </c>
      <c r="U87">
        <v>192</v>
      </c>
      <c r="V87">
        <f t="shared" si="3"/>
        <v>1178.56</v>
      </c>
    </row>
    <row r="88" spans="1:22" x14ac:dyDescent="0.2">
      <c r="A88" s="11">
        <v>40392</v>
      </c>
      <c r="B88">
        <v>869.3</v>
      </c>
      <c r="C88">
        <v>26.6</v>
      </c>
      <c r="D88">
        <v>0</v>
      </c>
      <c r="E88">
        <v>0</v>
      </c>
      <c r="F88">
        <v>0</v>
      </c>
      <c r="G88">
        <v>0</v>
      </c>
      <c r="H88">
        <v>0</v>
      </c>
      <c r="I88">
        <v>80</v>
      </c>
      <c r="J88">
        <v>5.33</v>
      </c>
      <c r="K88">
        <v>0</v>
      </c>
      <c r="L88">
        <v>5.33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2"/>
        <v>986.56000000000006</v>
      </c>
      <c r="U88">
        <v>192</v>
      </c>
      <c r="V88">
        <f t="shared" si="3"/>
        <v>1178.56</v>
      </c>
    </row>
    <row r="89" spans="1:22" x14ac:dyDescent="0.2">
      <c r="A89" s="11">
        <v>40393</v>
      </c>
      <c r="B89">
        <v>576</v>
      </c>
      <c r="C89">
        <v>16</v>
      </c>
      <c r="D89">
        <v>0</v>
      </c>
      <c r="E89">
        <v>0</v>
      </c>
      <c r="F89">
        <v>0</v>
      </c>
      <c r="G89">
        <v>0</v>
      </c>
      <c r="H89" s="1">
        <v>0</v>
      </c>
      <c r="I89" s="4">
        <v>40</v>
      </c>
      <c r="J89" s="4">
        <v>0</v>
      </c>
      <c r="K89" s="4">
        <v>0</v>
      </c>
      <c r="L89" s="4">
        <v>0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8</v>
      </c>
      <c r="S89" s="1">
        <v>0</v>
      </c>
      <c r="T89">
        <f t="shared" si="2"/>
        <v>640</v>
      </c>
      <c r="U89">
        <v>144</v>
      </c>
      <c r="V89">
        <f t="shared" si="3"/>
        <v>784</v>
      </c>
    </row>
    <row r="90" spans="1:22" x14ac:dyDescent="0.2">
      <c r="A90" s="11">
        <v>40394</v>
      </c>
      <c r="B90">
        <v>576</v>
      </c>
      <c r="C90">
        <v>16</v>
      </c>
      <c r="D90">
        <v>0</v>
      </c>
      <c r="E90">
        <v>0</v>
      </c>
      <c r="F90">
        <v>0</v>
      </c>
      <c r="G90">
        <v>0</v>
      </c>
      <c r="H90" s="1">
        <v>0</v>
      </c>
      <c r="I90" s="4">
        <v>40</v>
      </c>
      <c r="J90" s="4">
        <v>0</v>
      </c>
      <c r="K90" s="4">
        <v>0</v>
      </c>
      <c r="L90" s="4">
        <v>0</v>
      </c>
      <c r="M90" s="4">
        <v>0</v>
      </c>
      <c r="N90" s="1">
        <v>0</v>
      </c>
      <c r="O90" s="4">
        <v>0</v>
      </c>
      <c r="P90" s="4">
        <v>0</v>
      </c>
      <c r="Q90" s="1">
        <v>0</v>
      </c>
      <c r="R90" s="4">
        <v>8</v>
      </c>
      <c r="S90" s="1">
        <v>0</v>
      </c>
      <c r="T90">
        <f t="shared" si="2"/>
        <v>640</v>
      </c>
      <c r="U90">
        <v>144</v>
      </c>
      <c r="V90">
        <f t="shared" si="3"/>
        <v>784</v>
      </c>
    </row>
    <row r="91" spans="1:22" x14ac:dyDescent="0.2">
      <c r="A91" s="11">
        <v>40395</v>
      </c>
      <c r="B91">
        <v>212</v>
      </c>
      <c r="C91">
        <v>12</v>
      </c>
      <c r="D91">
        <v>0</v>
      </c>
      <c r="E91">
        <v>0</v>
      </c>
      <c r="F91">
        <v>0</v>
      </c>
      <c r="G91">
        <v>0</v>
      </c>
      <c r="H91">
        <v>0</v>
      </c>
      <c r="I91">
        <v>44</v>
      </c>
      <c r="J91">
        <v>0</v>
      </c>
      <c r="K91">
        <v>0</v>
      </c>
      <c r="L91">
        <v>0</v>
      </c>
      <c r="M91">
        <v>0</v>
      </c>
      <c r="N91">
        <v>0</v>
      </c>
      <c r="O91">
        <v>8</v>
      </c>
      <c r="P91">
        <v>0</v>
      </c>
      <c r="Q91">
        <v>0</v>
      </c>
      <c r="R91">
        <v>0</v>
      </c>
      <c r="S91">
        <v>0</v>
      </c>
      <c r="T91">
        <f>SUM(B91:S91)</f>
        <v>276</v>
      </c>
      <c r="U91">
        <v>136</v>
      </c>
      <c r="V91">
        <f>T91+U91</f>
        <v>412</v>
      </c>
    </row>
    <row r="92" spans="1:22" x14ac:dyDescent="0.2">
      <c r="A92" s="11">
        <v>40396</v>
      </c>
      <c r="B92">
        <v>212</v>
      </c>
      <c r="C92">
        <v>12</v>
      </c>
      <c r="D92">
        <v>0</v>
      </c>
      <c r="E92">
        <v>0</v>
      </c>
      <c r="F92">
        <v>0</v>
      </c>
      <c r="G92">
        <v>0</v>
      </c>
      <c r="H92">
        <v>0</v>
      </c>
      <c r="I92">
        <v>44</v>
      </c>
      <c r="J92">
        <v>0</v>
      </c>
      <c r="K92">
        <v>0</v>
      </c>
      <c r="L92">
        <v>0</v>
      </c>
      <c r="M92">
        <v>0</v>
      </c>
      <c r="N92">
        <v>0</v>
      </c>
      <c r="O92">
        <v>8</v>
      </c>
      <c r="P92">
        <v>0</v>
      </c>
      <c r="Q92">
        <v>0</v>
      </c>
      <c r="R92">
        <v>0</v>
      </c>
      <c r="S92">
        <v>0</v>
      </c>
      <c r="T92">
        <f t="shared" si="2"/>
        <v>276</v>
      </c>
      <c r="U92">
        <v>136</v>
      </c>
      <c r="V92">
        <f t="shared" si="3"/>
        <v>412</v>
      </c>
    </row>
    <row r="93" spans="1:22" x14ac:dyDescent="0.2">
      <c r="A93" s="11">
        <v>40397</v>
      </c>
      <c r="B93">
        <v>528</v>
      </c>
      <c r="C93">
        <v>10.6</v>
      </c>
      <c r="D93">
        <v>0</v>
      </c>
      <c r="E93">
        <v>0</v>
      </c>
      <c r="F93">
        <v>0</v>
      </c>
      <c r="G93">
        <v>0</v>
      </c>
      <c r="H93">
        <v>0</v>
      </c>
      <c r="I93">
        <v>11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0.33</v>
      </c>
      <c r="T93">
        <f t="shared" si="2"/>
        <v>549.93000000000006</v>
      </c>
      <c r="U93">
        <v>42.6</v>
      </c>
      <c r="V93">
        <f t="shared" si="3"/>
        <v>592.53000000000009</v>
      </c>
    </row>
    <row r="94" spans="1:22" x14ac:dyDescent="0.2">
      <c r="A94" s="11">
        <v>40398</v>
      </c>
      <c r="B94">
        <v>528</v>
      </c>
      <c r="C94">
        <v>10.6</v>
      </c>
      <c r="D94">
        <v>0</v>
      </c>
      <c r="E94">
        <v>0</v>
      </c>
      <c r="F94">
        <v>0</v>
      </c>
      <c r="G94">
        <v>0</v>
      </c>
      <c r="H94">
        <v>0</v>
      </c>
      <c r="I94">
        <v>11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0.33</v>
      </c>
      <c r="T94">
        <f t="shared" si="2"/>
        <v>549.93000000000006</v>
      </c>
      <c r="U94">
        <v>42.6</v>
      </c>
      <c r="V94">
        <f t="shared" si="3"/>
        <v>592.53000000000009</v>
      </c>
    </row>
    <row r="95" spans="1:22" x14ac:dyDescent="0.2">
      <c r="A95" s="11">
        <v>40399</v>
      </c>
      <c r="B95">
        <v>528</v>
      </c>
      <c r="C95">
        <v>10.6</v>
      </c>
      <c r="D95">
        <v>0</v>
      </c>
      <c r="E95">
        <v>0</v>
      </c>
      <c r="F95">
        <v>0</v>
      </c>
      <c r="G95">
        <v>0</v>
      </c>
      <c r="H95">
        <v>0</v>
      </c>
      <c r="I95">
        <v>11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0.33</v>
      </c>
      <c r="T95">
        <f t="shared" si="2"/>
        <v>549.93000000000006</v>
      </c>
      <c r="U95">
        <v>42.6</v>
      </c>
      <c r="V95">
        <f t="shared" si="3"/>
        <v>592.53000000000009</v>
      </c>
    </row>
    <row r="96" spans="1:22" x14ac:dyDescent="0.2">
      <c r="A96" s="11">
        <v>40400</v>
      </c>
      <c r="B96">
        <v>168</v>
      </c>
      <c r="C96">
        <v>3.5</v>
      </c>
      <c r="D96">
        <v>0</v>
      </c>
      <c r="E96">
        <v>0</v>
      </c>
      <c r="F96">
        <v>0</v>
      </c>
      <c r="G96">
        <v>0</v>
      </c>
      <c r="H96" s="1">
        <v>0</v>
      </c>
      <c r="I96" s="4">
        <v>27.5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>
        <f t="shared" si="2"/>
        <v>199</v>
      </c>
      <c r="U96">
        <v>100</v>
      </c>
      <c r="V96">
        <f t="shared" si="3"/>
        <v>299</v>
      </c>
    </row>
    <row r="97" spans="1:22" x14ac:dyDescent="0.2">
      <c r="A97" s="11">
        <v>40401</v>
      </c>
      <c r="B97">
        <v>168</v>
      </c>
      <c r="C97">
        <v>3.5</v>
      </c>
      <c r="D97">
        <v>0</v>
      </c>
      <c r="E97">
        <v>0</v>
      </c>
      <c r="F97">
        <v>0</v>
      </c>
      <c r="G97">
        <v>0</v>
      </c>
      <c r="H97" s="1">
        <v>0</v>
      </c>
      <c r="I97" s="4">
        <v>27.5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>
        <f t="shared" si="2"/>
        <v>199</v>
      </c>
      <c r="U97">
        <v>100</v>
      </c>
      <c r="V97">
        <f t="shared" si="3"/>
        <v>299</v>
      </c>
    </row>
    <row r="98" spans="1:22" x14ac:dyDescent="0.2">
      <c r="A98" s="11">
        <v>40402</v>
      </c>
      <c r="B98">
        <v>204</v>
      </c>
      <c r="C98">
        <v>5.5</v>
      </c>
      <c r="D98">
        <v>0</v>
      </c>
      <c r="E98">
        <v>1.5</v>
      </c>
      <c r="F98">
        <v>0</v>
      </c>
      <c r="G98">
        <v>0</v>
      </c>
      <c r="H98">
        <v>0</v>
      </c>
      <c r="I98">
        <v>23</v>
      </c>
      <c r="J98">
        <v>0</v>
      </c>
      <c r="K98">
        <v>0</v>
      </c>
      <c r="L98">
        <v>0</v>
      </c>
      <c r="M98">
        <v>0</v>
      </c>
      <c r="N98">
        <v>0</v>
      </c>
      <c r="O98">
        <v>4</v>
      </c>
      <c r="P98">
        <v>0</v>
      </c>
      <c r="Q98">
        <v>0</v>
      </c>
      <c r="R98">
        <v>0</v>
      </c>
      <c r="S98">
        <v>2</v>
      </c>
      <c r="T98">
        <f t="shared" si="2"/>
        <v>240</v>
      </c>
      <c r="U98">
        <v>64</v>
      </c>
      <c r="V98">
        <f t="shared" si="3"/>
        <v>304</v>
      </c>
    </row>
    <row r="99" spans="1:22" x14ac:dyDescent="0.2">
      <c r="A99" s="11">
        <v>40403</v>
      </c>
      <c r="B99">
        <v>204</v>
      </c>
      <c r="C99">
        <v>5.5</v>
      </c>
      <c r="D99">
        <v>0</v>
      </c>
      <c r="E99">
        <v>1.5</v>
      </c>
      <c r="F99">
        <v>0</v>
      </c>
      <c r="G99">
        <v>0</v>
      </c>
      <c r="H99">
        <v>0</v>
      </c>
      <c r="I99">
        <v>23</v>
      </c>
      <c r="J99">
        <v>0</v>
      </c>
      <c r="K99">
        <v>0</v>
      </c>
      <c r="L99">
        <v>0</v>
      </c>
      <c r="M99">
        <v>0</v>
      </c>
      <c r="N99">
        <v>0</v>
      </c>
      <c r="O99">
        <v>4</v>
      </c>
      <c r="P99">
        <v>0</v>
      </c>
      <c r="Q99">
        <v>0</v>
      </c>
      <c r="R99">
        <v>0</v>
      </c>
      <c r="S99">
        <v>2</v>
      </c>
      <c r="T99">
        <f t="shared" si="2"/>
        <v>240</v>
      </c>
      <c r="U99">
        <v>64</v>
      </c>
      <c r="V99">
        <f t="shared" si="3"/>
        <v>304</v>
      </c>
    </row>
    <row r="100" spans="1:22" x14ac:dyDescent="0.2">
      <c r="A100" s="11">
        <v>40404</v>
      </c>
      <c r="B100">
        <v>126.75</v>
      </c>
      <c r="C100">
        <v>1.75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14.5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15.6</v>
      </c>
      <c r="P100">
        <v>0</v>
      </c>
      <c r="Q100">
        <v>0</v>
      </c>
      <c r="R100">
        <v>3.75</v>
      </c>
      <c r="S100">
        <v>0</v>
      </c>
      <c r="T100">
        <f t="shared" si="2"/>
        <v>162.35</v>
      </c>
      <c r="U100">
        <v>52.5</v>
      </c>
      <c r="V100">
        <f t="shared" si="3"/>
        <v>214.85</v>
      </c>
    </row>
    <row r="101" spans="1:22" x14ac:dyDescent="0.2">
      <c r="A101" s="11">
        <v>40405</v>
      </c>
      <c r="B101">
        <v>126.75</v>
      </c>
      <c r="C101">
        <v>1.75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14.5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15.6</v>
      </c>
      <c r="P101">
        <v>0</v>
      </c>
      <c r="Q101">
        <v>0</v>
      </c>
      <c r="R101">
        <v>3.75</v>
      </c>
      <c r="S101">
        <v>0</v>
      </c>
      <c r="T101">
        <f t="shared" ref="T101:T105" si="4">SUM(B101:S101)</f>
        <v>162.35</v>
      </c>
      <c r="U101">
        <v>53.5</v>
      </c>
      <c r="V101">
        <f t="shared" ref="V101:V105" si="5">T101+U101</f>
        <v>215.85</v>
      </c>
    </row>
    <row r="102" spans="1:22" x14ac:dyDescent="0.2">
      <c r="A102" s="11">
        <v>40406</v>
      </c>
      <c r="B102">
        <v>126.75</v>
      </c>
      <c r="C102">
        <v>1.75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14.5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15.6</v>
      </c>
      <c r="P102">
        <v>0</v>
      </c>
      <c r="Q102">
        <v>0</v>
      </c>
      <c r="R102">
        <v>3.75</v>
      </c>
      <c r="S102">
        <v>0</v>
      </c>
      <c r="T102">
        <f t="shared" si="4"/>
        <v>162.35</v>
      </c>
      <c r="U102">
        <v>54.5</v>
      </c>
      <c r="V102">
        <f t="shared" si="5"/>
        <v>216.85</v>
      </c>
    </row>
    <row r="103" spans="1:22" x14ac:dyDescent="0.2">
      <c r="A103" s="11">
        <v>40407</v>
      </c>
      <c r="B103">
        <v>126.75</v>
      </c>
      <c r="C103">
        <v>1.75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14.5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15.6</v>
      </c>
      <c r="P103">
        <v>0</v>
      </c>
      <c r="Q103">
        <v>0</v>
      </c>
      <c r="R103">
        <v>3.75</v>
      </c>
      <c r="S103">
        <v>0</v>
      </c>
      <c r="T103">
        <f t="shared" si="4"/>
        <v>162.35</v>
      </c>
      <c r="U103">
        <v>55.5</v>
      </c>
      <c r="V103">
        <f t="shared" si="5"/>
        <v>217.85</v>
      </c>
    </row>
    <row r="104" spans="1:22" x14ac:dyDescent="0.2">
      <c r="A104" s="11">
        <v>40408</v>
      </c>
      <c r="B104">
        <v>312</v>
      </c>
      <c r="C104">
        <v>8</v>
      </c>
      <c r="D104">
        <v>0</v>
      </c>
      <c r="E104">
        <v>8</v>
      </c>
      <c r="F104">
        <v>0</v>
      </c>
      <c r="G104">
        <v>0</v>
      </c>
      <c r="H104">
        <v>0</v>
      </c>
      <c r="I104">
        <v>72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136</v>
      </c>
      <c r="P104">
        <v>0</v>
      </c>
      <c r="Q104">
        <v>0</v>
      </c>
      <c r="R104">
        <v>0</v>
      </c>
      <c r="S104">
        <v>0</v>
      </c>
      <c r="T104">
        <f t="shared" si="4"/>
        <v>536</v>
      </c>
      <c r="U104">
        <v>216</v>
      </c>
      <c r="V104">
        <f t="shared" si="5"/>
        <v>752</v>
      </c>
    </row>
    <row r="105" spans="1:22" x14ac:dyDescent="0.2">
      <c r="A105" s="11">
        <v>40409</v>
      </c>
      <c r="B105">
        <v>168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24</v>
      </c>
      <c r="P105">
        <v>0</v>
      </c>
      <c r="Q105">
        <v>0</v>
      </c>
      <c r="R105">
        <v>0</v>
      </c>
      <c r="S105">
        <v>0</v>
      </c>
      <c r="T105">
        <f t="shared" si="4"/>
        <v>264</v>
      </c>
      <c r="U105">
        <v>88</v>
      </c>
      <c r="V105">
        <f t="shared" si="5"/>
        <v>352</v>
      </c>
    </row>
    <row r="106" spans="1:22" x14ac:dyDescent="0.2">
      <c r="A106" s="11">
        <v>40410</v>
      </c>
      <c r="B106">
        <v>168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24</v>
      </c>
      <c r="P106">
        <v>0</v>
      </c>
      <c r="Q106">
        <v>0</v>
      </c>
      <c r="R106">
        <v>0</v>
      </c>
      <c r="S106">
        <v>0</v>
      </c>
      <c r="T106">
        <f t="shared" ref="T106" si="6">SUM(B106:S106)</f>
        <v>264</v>
      </c>
      <c r="U106">
        <v>88</v>
      </c>
      <c r="V106">
        <f t="shared" si="3"/>
        <v>352</v>
      </c>
    </row>
    <row r="107" spans="1:22" x14ac:dyDescent="0.2">
      <c r="A107" s="11">
        <v>40411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e">
        <f t="shared" si="3"/>
        <v>#VALUE!</v>
      </c>
    </row>
    <row r="108" spans="1:22" x14ac:dyDescent="0.2">
      <c r="A108" s="11">
        <v>40412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e">
        <f t="shared" si="3"/>
        <v>#VALUE!</v>
      </c>
    </row>
    <row r="109" spans="1:22" x14ac:dyDescent="0.2">
      <c r="A109" s="11">
        <v>40413</v>
      </c>
      <c r="B109" t="s">
        <v>32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e">
        <f>T109+U109</f>
        <v>#VALUE!</v>
      </c>
    </row>
    <row r="110" spans="1:22" x14ac:dyDescent="0.2">
      <c r="A110" s="11">
        <v>40414</v>
      </c>
      <c r="B110"/>
      <c r="H110" s="4"/>
      <c r="I110" s="8"/>
      <c r="J110" s="4"/>
      <c r="K110" s="4"/>
      <c r="L110" s="4"/>
      <c r="M110" s="4"/>
      <c r="N110" s="4"/>
      <c r="O110" s="8"/>
      <c r="P110" s="4"/>
      <c r="Q110" s="4"/>
      <c r="R110" s="8"/>
      <c r="S110" s="4"/>
      <c r="T110">
        <f>SUM(B110:S110)</f>
        <v>0</v>
      </c>
      <c r="V110">
        <f>T110+U110</f>
        <v>0</v>
      </c>
    </row>
    <row r="111" spans="1:22" x14ac:dyDescent="0.2">
      <c r="A111" s="11">
        <v>40415</v>
      </c>
      <c r="B111"/>
      <c r="H111" s="4"/>
      <c r="I111" s="8"/>
      <c r="J111" s="4"/>
      <c r="K111" s="4"/>
      <c r="L111" s="4"/>
      <c r="M111" s="4"/>
      <c r="N111" s="4"/>
      <c r="O111" s="8"/>
      <c r="P111" s="4"/>
      <c r="Q111" s="4"/>
      <c r="R111" s="8"/>
      <c r="S111" s="4"/>
      <c r="T111">
        <f t="shared" si="2"/>
        <v>0</v>
      </c>
      <c r="V111">
        <f t="shared" si="3"/>
        <v>0</v>
      </c>
    </row>
    <row r="112" spans="1:22" x14ac:dyDescent="0.2">
      <c r="A112" s="11">
        <v>40416</v>
      </c>
      <c r="B112"/>
      <c r="H112" s="4"/>
      <c r="I112" s="8"/>
      <c r="J112" s="4"/>
      <c r="K112" s="4"/>
      <c r="L112" s="4"/>
      <c r="M112" s="4"/>
      <c r="N112" s="4"/>
      <c r="O112" s="8"/>
      <c r="P112" s="4"/>
      <c r="Q112" s="4"/>
      <c r="R112" s="8"/>
      <c r="S112" s="4"/>
      <c r="T112">
        <f t="shared" ref="T112:T135" si="7">SUM(B112:S112)</f>
        <v>0</v>
      </c>
      <c r="V112">
        <f t="shared" ref="V112:V118" si="8">T112+U112</f>
        <v>0</v>
      </c>
    </row>
    <row r="113" spans="1:22" x14ac:dyDescent="0.2">
      <c r="A113" s="11">
        <v>40417</v>
      </c>
      <c r="H113" s="4"/>
      <c r="J113" s="4"/>
      <c r="K113" s="4"/>
      <c r="L113" s="4"/>
      <c r="M113" s="4"/>
      <c r="N113" s="4"/>
      <c r="P113" s="4"/>
      <c r="Q113" s="4"/>
      <c r="S113" s="4"/>
      <c r="T113" s="3">
        <f t="shared" si="7"/>
        <v>0</v>
      </c>
      <c r="U113" s="4"/>
      <c r="V113">
        <f t="shared" si="8"/>
        <v>0</v>
      </c>
    </row>
    <row r="114" spans="1:22" x14ac:dyDescent="0.2">
      <c r="A114" s="11">
        <v>40418</v>
      </c>
      <c r="H114" s="4"/>
      <c r="J114" s="4"/>
      <c r="K114" s="4"/>
      <c r="L114" s="4"/>
      <c r="M114" s="4"/>
      <c r="N114" s="4"/>
      <c r="P114" s="4"/>
      <c r="Q114" s="4"/>
      <c r="S114" s="4"/>
      <c r="T114" s="3">
        <f t="shared" si="7"/>
        <v>0</v>
      </c>
      <c r="U114" s="4"/>
      <c r="V114">
        <f t="shared" si="8"/>
        <v>0</v>
      </c>
    </row>
    <row r="115" spans="1:22" x14ac:dyDescent="0.2">
      <c r="A115" s="11">
        <v>40419</v>
      </c>
      <c r="B115" s="4"/>
      <c r="H115" s="1"/>
      <c r="I115" s="8"/>
      <c r="J115" s="4"/>
      <c r="K115" s="4"/>
      <c r="L115" s="4"/>
      <c r="M115" s="4"/>
      <c r="N115" s="1"/>
      <c r="O115" s="8"/>
      <c r="P115" s="4"/>
      <c r="Q115" s="1"/>
      <c r="R115" s="8"/>
      <c r="S115" s="1"/>
      <c r="T115" s="4">
        <f t="shared" si="7"/>
        <v>0</v>
      </c>
      <c r="U115" s="4"/>
      <c r="V115">
        <f t="shared" si="8"/>
        <v>0</v>
      </c>
    </row>
    <row r="116" spans="1:22" x14ac:dyDescent="0.2">
      <c r="A116" s="11">
        <v>40420</v>
      </c>
      <c r="B116" s="4"/>
      <c r="H116" s="1"/>
      <c r="I116" s="8"/>
      <c r="J116" s="4"/>
      <c r="K116" s="4"/>
      <c r="L116" s="4"/>
      <c r="M116" s="4"/>
      <c r="N116" s="1"/>
      <c r="O116" s="8"/>
      <c r="P116" s="4"/>
      <c r="Q116" s="1"/>
      <c r="R116" s="8"/>
      <c r="S116" s="1"/>
      <c r="T116" s="4">
        <f t="shared" si="7"/>
        <v>0</v>
      </c>
      <c r="U116" s="4"/>
      <c r="V116">
        <f t="shared" si="8"/>
        <v>0</v>
      </c>
    </row>
    <row r="117" spans="1:22" x14ac:dyDescent="0.2">
      <c r="A117" s="11">
        <v>40421</v>
      </c>
      <c r="B117" s="4"/>
      <c r="H117" s="1"/>
      <c r="I117" s="8"/>
      <c r="J117" s="4"/>
      <c r="K117" s="4"/>
      <c r="L117" s="4"/>
      <c r="M117" s="4"/>
      <c r="N117" s="1"/>
      <c r="O117" s="8"/>
      <c r="P117" s="4"/>
      <c r="Q117" s="1"/>
      <c r="R117" s="8"/>
      <c r="S117" s="1"/>
      <c r="T117" s="4">
        <f t="shared" si="7"/>
        <v>0</v>
      </c>
      <c r="U117" s="4"/>
      <c r="V117">
        <f t="shared" si="8"/>
        <v>0</v>
      </c>
    </row>
    <row r="118" spans="1:22" x14ac:dyDescent="0.2">
      <c r="A118" s="11">
        <v>40422</v>
      </c>
      <c r="B118" s="4"/>
      <c r="H118" s="1"/>
      <c r="I118" s="8"/>
      <c r="J118" s="4"/>
      <c r="K118" s="4"/>
      <c r="L118" s="4"/>
      <c r="M118" s="4"/>
      <c r="N118" s="1"/>
      <c r="O118" s="8"/>
      <c r="P118" s="4"/>
      <c r="Q118" s="1"/>
      <c r="R118" s="8"/>
      <c r="S118" s="1"/>
      <c r="T118" s="4">
        <f t="shared" si="7"/>
        <v>0</v>
      </c>
      <c r="U118" s="4"/>
      <c r="V118">
        <f t="shared" si="8"/>
        <v>0</v>
      </c>
    </row>
    <row r="119" spans="1:22" x14ac:dyDescent="0.2">
      <c r="A119" s="11">
        <v>40423</v>
      </c>
      <c r="B119" s="4"/>
      <c r="H119" s="1"/>
      <c r="I119" s="8"/>
      <c r="J119" s="4"/>
      <c r="K119" s="4"/>
      <c r="L119" s="4"/>
      <c r="M119" s="4"/>
      <c r="N119" s="1"/>
      <c r="O119" s="8"/>
      <c r="P119" s="4"/>
      <c r="Q119" s="1"/>
      <c r="R119" s="8"/>
      <c r="S119" s="1"/>
      <c r="T119" s="4">
        <f t="shared" si="7"/>
        <v>0</v>
      </c>
      <c r="U119" s="4"/>
      <c r="V119">
        <f t="shared" ref="V119:V127" si="9">T119+U119</f>
        <v>0</v>
      </c>
    </row>
    <row r="120" spans="1:22" x14ac:dyDescent="0.2">
      <c r="A120" s="11">
        <v>40424</v>
      </c>
      <c r="B120" s="4"/>
      <c r="H120" s="1"/>
      <c r="I120" s="8"/>
      <c r="J120" s="4"/>
      <c r="K120" s="4"/>
      <c r="L120" s="4"/>
      <c r="M120" s="4"/>
      <c r="N120" s="1"/>
      <c r="O120" s="8"/>
      <c r="P120" s="4"/>
      <c r="Q120" s="1"/>
      <c r="R120" s="8"/>
      <c r="S120" s="1"/>
      <c r="T120" s="4">
        <f t="shared" si="7"/>
        <v>0</v>
      </c>
      <c r="U120" s="4"/>
      <c r="V120">
        <f t="shared" si="9"/>
        <v>0</v>
      </c>
    </row>
    <row r="121" spans="1:22" x14ac:dyDescent="0.2">
      <c r="A121" s="11">
        <v>40425</v>
      </c>
      <c r="B121" s="4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 s="4">
        <f t="shared" si="7"/>
        <v>0</v>
      </c>
      <c r="U121" s="4"/>
      <c r="V121">
        <f t="shared" si="9"/>
        <v>0</v>
      </c>
    </row>
    <row r="122" spans="1:22" x14ac:dyDescent="0.2">
      <c r="A122" s="11">
        <v>40426</v>
      </c>
      <c r="B122" s="4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 s="4">
        <f t="shared" si="7"/>
        <v>0</v>
      </c>
      <c r="U122" s="4"/>
      <c r="V122">
        <f t="shared" si="9"/>
        <v>0</v>
      </c>
    </row>
    <row r="123" spans="1:22" x14ac:dyDescent="0.2">
      <c r="A123" s="11">
        <v>40427</v>
      </c>
      <c r="B123" s="4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 s="4">
        <f t="shared" si="7"/>
        <v>0</v>
      </c>
      <c r="U123" s="4"/>
      <c r="V123">
        <f t="shared" si="9"/>
        <v>0</v>
      </c>
    </row>
    <row r="124" spans="1:22" x14ac:dyDescent="0.2">
      <c r="A124" s="11">
        <v>40428</v>
      </c>
      <c r="B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 s="4">
        <f t="shared" si="7"/>
        <v>0</v>
      </c>
      <c r="U124" s="4"/>
      <c r="V124">
        <f t="shared" si="9"/>
        <v>0</v>
      </c>
    </row>
    <row r="125" spans="1:22" x14ac:dyDescent="0.2">
      <c r="A125" s="11">
        <v>40429</v>
      </c>
      <c r="B125" s="4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 s="4">
        <f t="shared" si="7"/>
        <v>0</v>
      </c>
      <c r="U125" s="4"/>
      <c r="V125">
        <f t="shared" si="9"/>
        <v>0</v>
      </c>
    </row>
    <row r="126" spans="1:22" x14ac:dyDescent="0.2">
      <c r="A126" s="11">
        <v>40430</v>
      </c>
      <c r="B126" s="4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 s="4">
        <f t="shared" si="7"/>
        <v>0</v>
      </c>
      <c r="U126" s="4"/>
      <c r="V126">
        <f t="shared" si="9"/>
        <v>0</v>
      </c>
    </row>
    <row r="127" spans="1:22" x14ac:dyDescent="0.2">
      <c r="A127" s="11">
        <v>40431</v>
      </c>
      <c r="B127" s="4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 s="4">
        <f t="shared" si="7"/>
        <v>0</v>
      </c>
      <c r="U127" s="4"/>
      <c r="V127">
        <f t="shared" si="9"/>
        <v>0</v>
      </c>
    </row>
    <row r="128" spans="1:22" x14ac:dyDescent="0.2">
      <c r="A128" s="11">
        <v>40432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>
        <f t="shared" si="7"/>
        <v>0</v>
      </c>
      <c r="U128" s="4"/>
      <c r="V128" s="4" t="s">
        <v>32</v>
      </c>
    </row>
    <row r="129" spans="1:22" x14ac:dyDescent="0.2">
      <c r="A129" s="11">
        <v>40433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>
        <f t="shared" si="7"/>
        <v>0</v>
      </c>
      <c r="U129" s="4"/>
      <c r="V129" s="4" t="s">
        <v>32</v>
      </c>
    </row>
    <row r="130" spans="1:22" x14ac:dyDescent="0.2">
      <c r="A130" s="11">
        <v>40434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>
        <f t="shared" si="7"/>
        <v>0</v>
      </c>
      <c r="U130" s="4"/>
      <c r="V130" s="4" t="s">
        <v>32</v>
      </c>
    </row>
    <row r="131" spans="1:22" x14ac:dyDescent="0.2">
      <c r="A131" s="11">
        <v>40435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>
        <f t="shared" si="7"/>
        <v>0</v>
      </c>
      <c r="U131" s="4"/>
      <c r="V131" s="4" t="s">
        <v>32</v>
      </c>
    </row>
    <row r="132" spans="1:22" x14ac:dyDescent="0.2">
      <c r="A132" s="11">
        <v>40436</v>
      </c>
      <c r="B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>
        <f t="shared" si="7"/>
        <v>0</v>
      </c>
      <c r="U132" s="4"/>
      <c r="V132" s="4">
        <v>1.2</v>
      </c>
    </row>
    <row r="133" spans="1:22" x14ac:dyDescent="0.2">
      <c r="A133" s="11">
        <v>40437</v>
      </c>
      <c r="B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>
        <f t="shared" si="7"/>
        <v>0</v>
      </c>
      <c r="U133" s="4"/>
      <c r="V133" s="4">
        <v>1.2</v>
      </c>
    </row>
    <row r="134" spans="1:22" x14ac:dyDescent="0.2">
      <c r="A134" s="11">
        <v>40438</v>
      </c>
      <c r="B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>
        <f t="shared" si="7"/>
        <v>0</v>
      </c>
      <c r="U134" s="4"/>
      <c r="V134" s="4">
        <v>1.2</v>
      </c>
    </row>
    <row r="135" spans="1:22" x14ac:dyDescent="0.2">
      <c r="A135" s="11">
        <v>40439</v>
      </c>
      <c r="B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>
        <f t="shared" si="7"/>
        <v>0</v>
      </c>
      <c r="U135" s="4"/>
      <c r="V135" s="4">
        <v>8</v>
      </c>
    </row>
    <row r="136" spans="1:22" x14ac:dyDescent="0.2">
      <c r="A136" s="11">
        <v>40440</v>
      </c>
      <c r="B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>
        <v>3</v>
      </c>
      <c r="U136" s="4"/>
      <c r="V136" s="4">
        <v>6</v>
      </c>
    </row>
    <row r="137" spans="1:22" x14ac:dyDescent="0.2">
      <c r="A137" s="11">
        <v>40441</v>
      </c>
      <c r="B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>
        <v>3</v>
      </c>
      <c r="U137" s="4"/>
      <c r="V137" s="4">
        <v>6</v>
      </c>
    </row>
    <row r="138" spans="1:22" x14ac:dyDescent="0.2">
      <c r="A138" s="11">
        <v>40442</v>
      </c>
      <c r="B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>
        <v>3</v>
      </c>
      <c r="U138" s="4"/>
      <c r="V138" s="4">
        <v>6</v>
      </c>
    </row>
    <row r="139" spans="1:22" x14ac:dyDescent="0.2">
      <c r="B139" s="71" t="s">
        <v>41</v>
      </c>
      <c r="C139" s="71"/>
      <c r="D139" s="71"/>
      <c r="E139" s="71"/>
      <c r="F139" s="71"/>
      <c r="G139" s="71"/>
      <c r="H139" s="71"/>
      <c r="I139" s="71" t="s">
        <v>42</v>
      </c>
      <c r="J139" s="71"/>
      <c r="K139" s="71"/>
      <c r="L139" s="71"/>
      <c r="M139" s="71"/>
      <c r="N139" s="71"/>
      <c r="O139" s="71" t="s">
        <v>43</v>
      </c>
      <c r="P139" s="71"/>
      <c r="Q139" s="71"/>
      <c r="R139" s="71" t="s">
        <v>44</v>
      </c>
      <c r="S139" s="71"/>
      <c r="T139" s="69" t="s">
        <v>45</v>
      </c>
      <c r="U139" t="s">
        <v>46</v>
      </c>
    </row>
    <row r="140" spans="1:22" x14ac:dyDescent="0.2">
      <c r="B140" t="s">
        <v>48</v>
      </c>
      <c r="C140" t="s">
        <v>49</v>
      </c>
      <c r="D140" t="s">
        <v>50</v>
      </c>
      <c r="E140" t="s">
        <v>51</v>
      </c>
      <c r="F140" t="s">
        <v>52</v>
      </c>
      <c r="G140" t="s">
        <v>53</v>
      </c>
      <c r="H140" s="1" t="s">
        <v>54</v>
      </c>
      <c r="I140" t="s">
        <v>55</v>
      </c>
      <c r="J140" t="s">
        <v>56</v>
      </c>
      <c r="K140" t="s">
        <v>57</v>
      </c>
      <c r="L140" t="s">
        <v>58</v>
      </c>
      <c r="M140" t="s">
        <v>64</v>
      </c>
      <c r="N140" s="1" t="s">
        <v>54</v>
      </c>
      <c r="O140" t="s">
        <v>60</v>
      </c>
      <c r="P140" t="s">
        <v>61</v>
      </c>
      <c r="Q140" s="1" t="s">
        <v>54</v>
      </c>
      <c r="R140" t="s">
        <v>65</v>
      </c>
      <c r="S140" s="1" t="s">
        <v>63</v>
      </c>
      <c r="T140" s="70"/>
    </row>
    <row r="141" spans="1:22" x14ac:dyDescent="0.2">
      <c r="A141" t="s">
        <v>66</v>
      </c>
      <c r="B141">
        <f t="shared" ref="B141:S141" si="10">SUM(B10:B103)</f>
        <v>13418.48</v>
      </c>
      <c r="C141">
        <f t="shared" si="10"/>
        <v>355.34000000000003</v>
      </c>
      <c r="D141">
        <f t="shared" si="10"/>
        <v>0</v>
      </c>
      <c r="E141">
        <f t="shared" si="10"/>
        <v>6</v>
      </c>
      <c r="F141">
        <f t="shared" si="10"/>
        <v>59.979999999999983</v>
      </c>
      <c r="G141">
        <f t="shared" si="10"/>
        <v>0.99</v>
      </c>
      <c r="H141">
        <f t="shared" si="10"/>
        <v>0</v>
      </c>
      <c r="I141">
        <f t="shared" si="10"/>
        <v>1017.97</v>
      </c>
      <c r="J141">
        <f t="shared" si="10"/>
        <v>24.990000000000002</v>
      </c>
      <c r="K141">
        <f t="shared" si="10"/>
        <v>0</v>
      </c>
      <c r="L141">
        <f t="shared" si="10"/>
        <v>72.98</v>
      </c>
      <c r="M141">
        <f t="shared" si="10"/>
        <v>13.01</v>
      </c>
      <c r="N141">
        <f t="shared" si="10"/>
        <v>0</v>
      </c>
      <c r="O141">
        <f t="shared" si="10"/>
        <v>520.21</v>
      </c>
      <c r="P141">
        <f t="shared" si="10"/>
        <v>0</v>
      </c>
      <c r="Q141">
        <f t="shared" si="10"/>
        <v>0</v>
      </c>
      <c r="R141">
        <f t="shared" si="10"/>
        <v>532.89</v>
      </c>
      <c r="S141">
        <f t="shared" si="10"/>
        <v>16.990000000000002</v>
      </c>
      <c r="T141">
        <f>SUM(T10:T111)</f>
        <v>17103.830000000002</v>
      </c>
      <c r="U141">
        <f>SUM(U10:U111)</f>
        <v>5510.0700000000006</v>
      </c>
      <c r="V141" s="70" t="s">
        <v>47</v>
      </c>
    </row>
    <row r="142" spans="1:22" x14ac:dyDescent="0.2">
      <c r="B142"/>
      <c r="H142" s="1"/>
      <c r="I142"/>
      <c r="N142" s="1"/>
      <c r="O142"/>
      <c r="Q142" s="1"/>
      <c r="R142"/>
      <c r="S142" s="1"/>
      <c r="T142"/>
      <c r="V142" s="70"/>
    </row>
    <row r="143" spans="1:22" x14ac:dyDescent="0.2">
      <c r="B143"/>
      <c r="H143" s="1"/>
      <c r="I143"/>
      <c r="N143" s="1"/>
      <c r="O143"/>
      <c r="Q143" s="1"/>
      <c r="R143"/>
      <c r="S143" s="1"/>
      <c r="T143"/>
      <c r="V143" t="e">
        <f>SUM(V10:V140)</f>
        <v>#VALUE!</v>
      </c>
    </row>
  </sheetData>
  <mergeCells count="17">
    <mergeCell ref="A1:C1"/>
    <mergeCell ref="A2:C2"/>
    <mergeCell ref="A4:C4"/>
    <mergeCell ref="A5:D5"/>
    <mergeCell ref="A6:C6"/>
    <mergeCell ref="B8:H8"/>
    <mergeCell ref="I8:N8"/>
    <mergeCell ref="O8:Q8"/>
    <mergeCell ref="R8:S8"/>
    <mergeCell ref="V141:V142"/>
    <mergeCell ref="T8:T9"/>
    <mergeCell ref="V8:V9"/>
    <mergeCell ref="B139:H139"/>
    <mergeCell ref="I139:N139"/>
    <mergeCell ref="O139:Q139"/>
    <mergeCell ref="R139:S139"/>
    <mergeCell ref="T139:T140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41"/>
  <sheetViews>
    <sheetView topLeftCell="A4" zoomScaleNormal="100" workbookViewId="0">
      <pane ySplit="5" topLeftCell="A85" activePane="bottomLeft" state="frozen"/>
      <selection activeCell="A4" sqref="A4"/>
      <selection pane="bottomLeft" activeCell="S113" sqref="B113:S11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187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188</v>
      </c>
      <c r="B3" s="73"/>
      <c r="C3" s="73"/>
      <c r="E3" s="71" t="s">
        <v>189</v>
      </c>
      <c r="F3" s="71"/>
      <c r="H3" s="1"/>
      <c r="I3"/>
      <c r="N3" s="1"/>
      <c r="O3"/>
      <c r="Q3" s="1"/>
      <c r="R3"/>
      <c r="S3" s="1"/>
      <c r="T3"/>
    </row>
    <row r="4" spans="1:22" x14ac:dyDescent="0.2">
      <c r="A4" s="72" t="s">
        <v>190</v>
      </c>
      <c r="B4" s="72"/>
      <c r="C4" s="72"/>
      <c r="D4" s="72"/>
      <c r="H4" s="1"/>
      <c r="I4"/>
      <c r="N4" s="1"/>
      <c r="O4"/>
      <c r="Q4" s="1"/>
      <c r="R4"/>
      <c r="S4" s="1"/>
      <c r="T4"/>
    </row>
    <row r="5" spans="1:22" x14ac:dyDescent="0.2">
      <c r="A5" s="73" t="s">
        <v>191</v>
      </c>
      <c r="B5" s="73"/>
      <c r="C5" s="73"/>
      <c r="D5" s="71" t="s">
        <v>192</v>
      </c>
      <c r="E5" s="71"/>
      <c r="F5" s="71"/>
      <c r="G5" s="71"/>
      <c r="H5" s="1"/>
      <c r="I5"/>
      <c r="N5" s="1"/>
      <c r="O5"/>
      <c r="Q5" s="1"/>
      <c r="R5"/>
      <c r="S5" s="1"/>
      <c r="T5"/>
    </row>
    <row r="6" spans="1:22" x14ac:dyDescent="0.2">
      <c r="A6" t="s">
        <v>193</v>
      </c>
      <c r="B6"/>
      <c r="D6" t="s">
        <v>194</v>
      </c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>
        <f t="shared" si="0"/>
        <v>0</v>
      </c>
      <c r="V13">
        <f t="shared" si="1"/>
        <v>0</v>
      </c>
    </row>
    <row r="14" spans="1:22" x14ac:dyDescent="0.2">
      <c r="A14" s="11">
        <v>40319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>
        <f t="shared" si="0"/>
        <v>0</v>
      </c>
      <c r="V14">
        <f t="shared" si="1"/>
        <v>0</v>
      </c>
    </row>
    <row r="15" spans="1:22" x14ac:dyDescent="0.2">
      <c r="A15" s="11">
        <v>40320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>
        <f t="shared" si="0"/>
        <v>0</v>
      </c>
      <c r="V15">
        <f t="shared" si="1"/>
        <v>0</v>
      </c>
    </row>
    <row r="16" spans="1:22" x14ac:dyDescent="0.2">
      <c r="A16" s="11">
        <v>40321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>
        <f>SUM(B16:S16)</f>
        <v>0</v>
      </c>
      <c r="V16">
        <f>T16+U16</f>
        <v>0</v>
      </c>
    </row>
    <row r="17" spans="1:22" x14ac:dyDescent="0.2">
      <c r="A17" s="11">
        <v>40322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>
        <f>SUM(B17:S17)</f>
        <v>0</v>
      </c>
      <c r="V17">
        <f>T17+U17</f>
        <v>0</v>
      </c>
    </row>
    <row r="18" spans="1:22" x14ac:dyDescent="0.2">
      <c r="A18" s="11">
        <v>40323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>
        <f>SUM(B18:S18)</f>
        <v>0</v>
      </c>
      <c r="V18">
        <f>T18+U18</f>
        <v>0</v>
      </c>
    </row>
    <row r="19" spans="1:22" x14ac:dyDescent="0.2">
      <c r="A19" s="11">
        <v>40324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>
        <f>SUM(B19:S19)</f>
        <v>0</v>
      </c>
      <c r="V19">
        <f>T19+U19</f>
        <v>0</v>
      </c>
    </row>
    <row r="20" spans="1:22" x14ac:dyDescent="0.2">
      <c r="A20" s="11">
        <v>40325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>
        <f t="shared" si="0"/>
        <v>0</v>
      </c>
      <c r="V20">
        <f t="shared" si="1"/>
        <v>0</v>
      </c>
    </row>
    <row r="21" spans="1:22" x14ac:dyDescent="0.2">
      <c r="A21" s="11">
        <v>40326</v>
      </c>
      <c r="B21"/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>
        <f t="shared" si="0"/>
        <v>0</v>
      </c>
      <c r="V21">
        <f t="shared" si="1"/>
        <v>0</v>
      </c>
    </row>
    <row r="22" spans="1:22" x14ac:dyDescent="0.2">
      <c r="A22" s="11">
        <v>40327</v>
      </c>
      <c r="B22"/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>
        <f t="shared" si="0"/>
        <v>0</v>
      </c>
      <c r="V22">
        <f t="shared" si="1"/>
        <v>0</v>
      </c>
    </row>
    <row r="23" spans="1:22" x14ac:dyDescent="0.2">
      <c r="A23" s="11">
        <v>40328</v>
      </c>
      <c r="B23"/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>
        <f t="shared" si="0"/>
        <v>0</v>
      </c>
      <c r="V23">
        <f t="shared" si="1"/>
        <v>0</v>
      </c>
    </row>
    <row r="24" spans="1:22" x14ac:dyDescent="0.2">
      <c r="A24" s="11">
        <v>40329</v>
      </c>
      <c r="B24"/>
      <c r="H24" s="1"/>
      <c r="I24" s="4"/>
      <c r="J24" s="4"/>
      <c r="K24" s="4"/>
      <c r="L24" s="4"/>
      <c r="M24" s="4"/>
      <c r="N24" s="1"/>
      <c r="O24" s="4"/>
      <c r="P24" s="4"/>
      <c r="Q24" s="1"/>
      <c r="R24" s="4"/>
      <c r="S24" s="1"/>
      <c r="T24">
        <f>SUM(B24:S24)</f>
        <v>0</v>
      </c>
      <c r="V24">
        <f>T24+U24</f>
        <v>0</v>
      </c>
    </row>
    <row r="25" spans="1:22" x14ac:dyDescent="0.2">
      <c r="A25" s="11">
        <v>40330</v>
      </c>
      <c r="B25"/>
      <c r="H25" s="1"/>
      <c r="I25" s="4"/>
      <c r="J25" s="4"/>
      <c r="K25" s="4"/>
      <c r="L25" s="4"/>
      <c r="M25" s="4"/>
      <c r="N25" s="1"/>
      <c r="O25" s="4"/>
      <c r="P25" s="4"/>
      <c r="Q25" s="1"/>
      <c r="R25" s="4"/>
      <c r="S25" s="1"/>
      <c r="T25">
        <f>SUM(B25:S25)</f>
        <v>0</v>
      </c>
      <c r="V25">
        <f>T25+U25</f>
        <v>0</v>
      </c>
    </row>
    <row r="26" spans="1:22" x14ac:dyDescent="0.2">
      <c r="A26" s="11">
        <v>40331</v>
      </c>
      <c r="B26"/>
      <c r="H26" s="1"/>
      <c r="I26" s="4"/>
      <c r="J26" s="4"/>
      <c r="K26" s="4"/>
      <c r="L26" s="4"/>
      <c r="M26" s="4"/>
      <c r="N26" s="1"/>
      <c r="O26" s="4"/>
      <c r="P26" s="4"/>
      <c r="Q26" s="1"/>
      <c r="R26" s="4"/>
      <c r="S26" s="1"/>
      <c r="T26">
        <f t="shared" si="0"/>
        <v>0</v>
      </c>
      <c r="V26">
        <f t="shared" si="1"/>
        <v>0</v>
      </c>
    </row>
    <row r="27" spans="1:22" x14ac:dyDescent="0.2">
      <c r="A27" s="11">
        <v>40332</v>
      </c>
      <c r="B27"/>
      <c r="H27" s="1"/>
      <c r="I27" s="4"/>
      <c r="J27" s="4"/>
      <c r="K27" s="4"/>
      <c r="L27" s="4"/>
      <c r="M27" s="4"/>
      <c r="N27" s="1"/>
      <c r="O27" s="4"/>
      <c r="P27" s="4"/>
      <c r="Q27" s="1"/>
      <c r="R27" s="4"/>
      <c r="S27" s="1"/>
      <c r="T27">
        <f>SUM(B27:S27)</f>
        <v>0</v>
      </c>
      <c r="V27">
        <f>T27+U27</f>
        <v>0</v>
      </c>
    </row>
    <row r="28" spans="1:22" x14ac:dyDescent="0.2">
      <c r="A28" s="11">
        <v>40333</v>
      </c>
      <c r="B28"/>
      <c r="H28" s="1"/>
      <c r="I28" s="4"/>
      <c r="J28" s="4"/>
      <c r="K28" s="4"/>
      <c r="L28" s="4"/>
      <c r="M28" s="4"/>
      <c r="N28" s="1"/>
      <c r="O28" s="4"/>
      <c r="P28" s="4"/>
      <c r="Q28" s="1"/>
      <c r="R28" s="4"/>
      <c r="S28" s="1"/>
      <c r="T28">
        <f t="shared" si="0"/>
        <v>0</v>
      </c>
      <c r="V28">
        <f t="shared" si="1"/>
        <v>0</v>
      </c>
    </row>
    <row r="29" spans="1:22" x14ac:dyDescent="0.2">
      <c r="A29" s="11">
        <v>40334</v>
      </c>
      <c r="B29" t="s">
        <v>32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>
        <f>SUM(B29:S29)</f>
        <v>0</v>
      </c>
      <c r="U29" t="s">
        <v>32</v>
      </c>
      <c r="V29" t="e">
        <f>T29+U29</f>
        <v>#VALUE!</v>
      </c>
    </row>
    <row r="30" spans="1:22" x14ac:dyDescent="0.2">
      <c r="A30" s="11">
        <v>40335</v>
      </c>
      <c r="B30" t="s">
        <v>32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>
        <f t="shared" si="0"/>
        <v>0</v>
      </c>
      <c r="U30" t="s">
        <v>32</v>
      </c>
      <c r="V30" t="e">
        <f t="shared" si="1"/>
        <v>#VALUE!</v>
      </c>
    </row>
    <row r="31" spans="1:22" x14ac:dyDescent="0.2">
      <c r="A31" s="11">
        <v>40336</v>
      </c>
      <c r="B31" t="s">
        <v>32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>
        <f t="shared" si="0"/>
        <v>0</v>
      </c>
      <c r="U31" t="s">
        <v>32</v>
      </c>
      <c r="V31" t="e">
        <f t="shared" si="1"/>
        <v>#VALUE!</v>
      </c>
    </row>
    <row r="32" spans="1:22" x14ac:dyDescent="0.2">
      <c r="A32" s="11">
        <v>40337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1.5</v>
      </c>
      <c r="P32">
        <v>0</v>
      </c>
      <c r="Q32">
        <v>0</v>
      </c>
      <c r="R32">
        <v>0</v>
      </c>
      <c r="S32">
        <v>0</v>
      </c>
      <c r="T32">
        <f t="shared" si="0"/>
        <v>1.5</v>
      </c>
      <c r="U32">
        <v>3</v>
      </c>
      <c r="V32">
        <f t="shared" si="1"/>
        <v>4.5</v>
      </c>
    </row>
    <row r="33" spans="1:22" x14ac:dyDescent="0.2">
      <c r="A33" s="11">
        <v>40338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1.5</v>
      </c>
      <c r="P33">
        <v>0</v>
      </c>
      <c r="Q33">
        <v>0</v>
      </c>
      <c r="R33">
        <v>0</v>
      </c>
      <c r="S33">
        <v>0</v>
      </c>
      <c r="T33">
        <f>SUM(B33:S33)</f>
        <v>1.5</v>
      </c>
      <c r="U33">
        <v>3</v>
      </c>
      <c r="V33">
        <f>T33+U33</f>
        <v>4.5</v>
      </c>
    </row>
    <row r="34" spans="1:22" x14ac:dyDescent="0.2">
      <c r="A34" s="11">
        <v>40339</v>
      </c>
      <c r="B34">
        <v>1.5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</v>
      </c>
      <c r="P34">
        <v>0</v>
      </c>
      <c r="Q34">
        <v>0</v>
      </c>
      <c r="R34">
        <v>0</v>
      </c>
      <c r="S34">
        <v>0</v>
      </c>
      <c r="T34">
        <f>SUM(B34:S34)</f>
        <v>2</v>
      </c>
      <c r="U34">
        <v>4</v>
      </c>
      <c r="V34">
        <f>T34+U34</f>
        <v>6</v>
      </c>
    </row>
    <row r="35" spans="1:22" x14ac:dyDescent="0.2">
      <c r="A35" s="11">
        <v>40340</v>
      </c>
      <c r="B35">
        <v>1.5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0.5</v>
      </c>
      <c r="P35">
        <v>0</v>
      </c>
      <c r="Q35">
        <v>0</v>
      </c>
      <c r="R35">
        <v>0</v>
      </c>
      <c r="S35">
        <v>0</v>
      </c>
      <c r="T35">
        <f t="shared" si="0"/>
        <v>2</v>
      </c>
      <c r="U35">
        <v>4</v>
      </c>
      <c r="V35">
        <f t="shared" si="1"/>
        <v>6</v>
      </c>
    </row>
    <row r="36" spans="1:22" x14ac:dyDescent="0.2">
      <c r="A36" s="11">
        <v>40341</v>
      </c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3.33</v>
      </c>
      <c r="P36">
        <v>0</v>
      </c>
      <c r="Q36">
        <v>0</v>
      </c>
      <c r="R36">
        <v>0</v>
      </c>
      <c r="S36">
        <v>0.33</v>
      </c>
      <c r="T36">
        <f>SUM(B36:S36)</f>
        <v>9.66</v>
      </c>
      <c r="U36">
        <v>2.33</v>
      </c>
      <c r="V36">
        <f>T36+U36</f>
        <v>11.99</v>
      </c>
    </row>
    <row r="37" spans="1:22" x14ac:dyDescent="0.2">
      <c r="A37" s="11">
        <v>40342</v>
      </c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3.33</v>
      </c>
      <c r="P37">
        <v>0</v>
      </c>
      <c r="Q37">
        <v>0</v>
      </c>
      <c r="R37">
        <v>0</v>
      </c>
      <c r="S37">
        <v>0.33</v>
      </c>
      <c r="T37">
        <f t="shared" si="0"/>
        <v>9.66</v>
      </c>
      <c r="U37">
        <v>2.33</v>
      </c>
      <c r="V37">
        <f t="shared" si="1"/>
        <v>11.99</v>
      </c>
    </row>
    <row r="38" spans="1:22" x14ac:dyDescent="0.2">
      <c r="A38" s="11">
        <v>40343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3.33</v>
      </c>
      <c r="P38">
        <v>0</v>
      </c>
      <c r="Q38">
        <v>0</v>
      </c>
      <c r="R38">
        <v>0</v>
      </c>
      <c r="S38">
        <v>0.33</v>
      </c>
      <c r="T38">
        <f t="shared" si="0"/>
        <v>9.66</v>
      </c>
      <c r="U38">
        <v>2.33</v>
      </c>
      <c r="V38">
        <f t="shared" si="1"/>
        <v>11.99</v>
      </c>
    </row>
    <row r="39" spans="1:22" x14ac:dyDescent="0.2">
      <c r="A39" s="11">
        <v>40344</v>
      </c>
      <c r="B39">
        <v>123.5</v>
      </c>
      <c r="C39">
        <v>0.5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6.5</v>
      </c>
      <c r="M39">
        <v>0</v>
      </c>
      <c r="N39">
        <v>0</v>
      </c>
      <c r="O39">
        <v>13.5</v>
      </c>
      <c r="P39">
        <v>0</v>
      </c>
      <c r="Q39">
        <v>0.5</v>
      </c>
      <c r="R39">
        <v>0</v>
      </c>
      <c r="S39">
        <v>0</v>
      </c>
      <c r="T39">
        <f t="shared" si="0"/>
        <v>144.5</v>
      </c>
      <c r="U39">
        <v>18.5</v>
      </c>
      <c r="V39">
        <f t="shared" si="1"/>
        <v>163</v>
      </c>
    </row>
    <row r="40" spans="1:22" x14ac:dyDescent="0.2">
      <c r="A40" s="11">
        <v>40345</v>
      </c>
      <c r="B40">
        <v>123.5</v>
      </c>
      <c r="C40">
        <v>0.5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6.5</v>
      </c>
      <c r="M40">
        <v>0</v>
      </c>
      <c r="N40">
        <v>0</v>
      </c>
      <c r="O40">
        <v>13.5</v>
      </c>
      <c r="P40">
        <v>0</v>
      </c>
      <c r="Q40">
        <v>0.5</v>
      </c>
      <c r="R40">
        <v>0</v>
      </c>
      <c r="S40">
        <v>0</v>
      </c>
      <c r="T40">
        <f t="shared" si="0"/>
        <v>144.5</v>
      </c>
      <c r="U40">
        <v>18.5</v>
      </c>
      <c r="V40">
        <f t="shared" si="1"/>
        <v>163</v>
      </c>
    </row>
    <row r="41" spans="1:22" x14ac:dyDescent="0.2">
      <c r="A41" s="11">
        <v>40346</v>
      </c>
      <c r="B41">
        <v>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5</v>
      </c>
      <c r="P41">
        <v>0</v>
      </c>
      <c r="Q41">
        <v>0</v>
      </c>
      <c r="R41">
        <v>0</v>
      </c>
      <c r="S41">
        <v>0</v>
      </c>
      <c r="T41">
        <f>SUM(B41:S41)</f>
        <v>66</v>
      </c>
      <c r="U41" s="4">
        <v>10</v>
      </c>
      <c r="V41">
        <f>T41+U41</f>
        <v>76</v>
      </c>
    </row>
    <row r="42" spans="1:22" x14ac:dyDescent="0.2">
      <c r="A42" s="11">
        <v>40347</v>
      </c>
      <c r="B42">
        <v>60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5</v>
      </c>
      <c r="P42">
        <v>0</v>
      </c>
      <c r="Q42">
        <v>0</v>
      </c>
      <c r="R42">
        <v>0</v>
      </c>
      <c r="S42">
        <v>0</v>
      </c>
      <c r="T42">
        <f t="shared" si="0"/>
        <v>66</v>
      </c>
      <c r="U42" s="4">
        <v>10</v>
      </c>
      <c r="V42">
        <f t="shared" si="1"/>
        <v>76</v>
      </c>
    </row>
    <row r="43" spans="1:22" x14ac:dyDescent="0.2">
      <c r="A43" s="11">
        <v>40348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0.66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0.66</v>
      </c>
      <c r="S43">
        <v>0.66</v>
      </c>
      <c r="T43">
        <f>SUM(B43:S43)</f>
        <v>42.97999999999999</v>
      </c>
      <c r="U43" s="4">
        <v>5.66</v>
      </c>
      <c r="V43">
        <f>T43+U43</f>
        <v>48.639999999999986</v>
      </c>
    </row>
    <row r="44" spans="1:22" x14ac:dyDescent="0.2">
      <c r="A44" s="11">
        <v>40349</v>
      </c>
      <c r="B44">
        <v>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0.66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0.66</v>
      </c>
      <c r="S44">
        <v>0.66</v>
      </c>
      <c r="T44">
        <f t="shared" si="0"/>
        <v>42.97999999999999</v>
      </c>
      <c r="U44" s="4">
        <v>5.66</v>
      </c>
      <c r="V44">
        <f t="shared" si="1"/>
        <v>48.639999999999986</v>
      </c>
    </row>
    <row r="45" spans="1:22" x14ac:dyDescent="0.2">
      <c r="A45" s="11">
        <v>40350</v>
      </c>
      <c r="B45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0.66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0.66</v>
      </c>
      <c r="S45">
        <v>0.66</v>
      </c>
      <c r="T45">
        <f t="shared" si="0"/>
        <v>42.97999999999999</v>
      </c>
      <c r="U45" s="4">
        <v>5.66</v>
      </c>
      <c r="V45">
        <f t="shared" si="1"/>
        <v>48.639999999999986</v>
      </c>
    </row>
    <row r="46" spans="1:22" x14ac:dyDescent="0.2">
      <c r="A46" s="11">
        <v>40351</v>
      </c>
      <c r="B46">
        <v>106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1.5</v>
      </c>
      <c r="J46">
        <v>0.5</v>
      </c>
      <c r="K46">
        <v>0</v>
      </c>
      <c r="L46">
        <v>2.5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f t="shared" si="0"/>
        <v>111.5</v>
      </c>
      <c r="U46" s="4">
        <v>1.5</v>
      </c>
      <c r="V46">
        <f t="shared" si="1"/>
        <v>113</v>
      </c>
    </row>
    <row r="47" spans="1:22" x14ac:dyDescent="0.2">
      <c r="A47" s="11">
        <v>40352</v>
      </c>
      <c r="B47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1.5</v>
      </c>
      <c r="J47">
        <v>0.5</v>
      </c>
      <c r="K47">
        <v>0</v>
      </c>
      <c r="L47">
        <v>2.5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f t="shared" si="0"/>
        <v>111.5</v>
      </c>
      <c r="U47" s="4">
        <v>1.5</v>
      </c>
      <c r="V47">
        <f t="shared" si="1"/>
        <v>113</v>
      </c>
    </row>
    <row r="48" spans="1:22" x14ac:dyDescent="0.2">
      <c r="A48" s="11">
        <v>40353</v>
      </c>
      <c r="B48">
        <v>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f t="shared" si="0"/>
        <v>32</v>
      </c>
      <c r="U48" s="4">
        <v>2</v>
      </c>
      <c r="V48">
        <f t="shared" si="1"/>
        <v>34</v>
      </c>
    </row>
    <row r="49" spans="1:22" x14ac:dyDescent="0.2">
      <c r="A49" s="11">
        <v>40354</v>
      </c>
      <c r="B49">
        <v>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f t="shared" si="0"/>
        <v>32</v>
      </c>
      <c r="U49" s="4">
        <v>2</v>
      </c>
      <c r="V49">
        <f t="shared" si="1"/>
        <v>34</v>
      </c>
    </row>
    <row r="50" spans="1:22" x14ac:dyDescent="0.2">
      <c r="A50" s="11">
        <v>40355</v>
      </c>
      <c r="B50">
        <v>65.3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0.33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0.66</v>
      </c>
      <c r="S50">
        <v>0.33</v>
      </c>
      <c r="T50">
        <f t="shared" si="0"/>
        <v>66.61999999999999</v>
      </c>
      <c r="U50" s="4">
        <v>8</v>
      </c>
      <c r="V50">
        <f t="shared" si="1"/>
        <v>74.61999999999999</v>
      </c>
    </row>
    <row r="51" spans="1:22" x14ac:dyDescent="0.2">
      <c r="A51" s="11">
        <v>40356</v>
      </c>
      <c r="B51">
        <v>65.3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0.66</v>
      </c>
      <c r="S51">
        <v>0.33</v>
      </c>
      <c r="T51">
        <f t="shared" si="0"/>
        <v>66.61999999999999</v>
      </c>
      <c r="U51" s="4">
        <v>8</v>
      </c>
      <c r="V51">
        <f t="shared" si="1"/>
        <v>74.61999999999999</v>
      </c>
    </row>
    <row r="52" spans="1:22" x14ac:dyDescent="0.2">
      <c r="A52" s="11">
        <v>40357</v>
      </c>
      <c r="B52">
        <v>65.3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0.66</v>
      </c>
      <c r="S52">
        <v>0.33</v>
      </c>
      <c r="T52">
        <f>SUM(B52:S52)</f>
        <v>66.61999999999999</v>
      </c>
      <c r="U52" s="4">
        <v>8</v>
      </c>
      <c r="V52">
        <f>T52+U52</f>
        <v>74.61999999999999</v>
      </c>
    </row>
    <row r="53" spans="1:22" x14ac:dyDescent="0.2">
      <c r="A53" s="11">
        <v>40358</v>
      </c>
      <c r="B53">
        <v>15.6</v>
      </c>
      <c r="C53">
        <v>0.5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1.5</v>
      </c>
      <c r="P53">
        <v>0</v>
      </c>
      <c r="Q53">
        <v>0</v>
      </c>
      <c r="R53">
        <v>0</v>
      </c>
      <c r="S53">
        <v>0</v>
      </c>
      <c r="T53">
        <f>SUM(B53:S53)</f>
        <v>17.600000000000001</v>
      </c>
      <c r="U53" s="4">
        <v>2</v>
      </c>
      <c r="V53">
        <f>T53+U53</f>
        <v>19.600000000000001</v>
      </c>
    </row>
    <row r="54" spans="1:22" x14ac:dyDescent="0.2">
      <c r="A54" s="11">
        <v>40359</v>
      </c>
      <c r="B54">
        <v>15.6</v>
      </c>
      <c r="C54">
        <v>0.5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</v>
      </c>
      <c r="P54">
        <v>0</v>
      </c>
      <c r="Q54">
        <v>0</v>
      </c>
      <c r="R54">
        <v>0</v>
      </c>
      <c r="S54">
        <v>0</v>
      </c>
      <c r="T54">
        <f t="shared" si="0"/>
        <v>17.600000000000001</v>
      </c>
      <c r="U54" s="4">
        <v>2</v>
      </c>
      <c r="V54">
        <f t="shared" si="1"/>
        <v>19.600000000000001</v>
      </c>
    </row>
    <row r="55" spans="1:22" x14ac:dyDescent="0.2">
      <c r="A55" s="11">
        <v>40360</v>
      </c>
      <c r="B55">
        <v>126</v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2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f>SUM(B55:S55)</f>
        <v>140</v>
      </c>
      <c r="U55" s="4">
        <v>40</v>
      </c>
      <c r="V55">
        <f>T55+U55</f>
        <v>180</v>
      </c>
    </row>
    <row r="56" spans="1:22" x14ac:dyDescent="0.2">
      <c r="A56" s="11">
        <v>40361</v>
      </c>
      <c r="B56">
        <v>126</v>
      </c>
      <c r="C56">
        <v>8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2</v>
      </c>
      <c r="M56">
        <v>0</v>
      </c>
      <c r="N56">
        <v>0</v>
      </c>
      <c r="O56">
        <v>2</v>
      </c>
      <c r="P56">
        <v>0</v>
      </c>
      <c r="Q56">
        <v>0</v>
      </c>
      <c r="R56">
        <v>0</v>
      </c>
      <c r="S56">
        <v>0</v>
      </c>
      <c r="T56">
        <f t="shared" si="0"/>
        <v>140</v>
      </c>
      <c r="U56" s="4">
        <v>40</v>
      </c>
      <c r="V56">
        <f t="shared" si="1"/>
        <v>180</v>
      </c>
    </row>
    <row r="57" spans="1:22" x14ac:dyDescent="0.2">
      <c r="A57" s="11">
        <v>40362</v>
      </c>
      <c r="B57">
        <v>90.25</v>
      </c>
      <c r="C57">
        <v>0.75</v>
      </c>
      <c r="D57">
        <v>0</v>
      </c>
      <c r="E57">
        <v>0.25</v>
      </c>
      <c r="F57">
        <v>0</v>
      </c>
      <c r="G57">
        <v>0</v>
      </c>
      <c r="H57">
        <v>0</v>
      </c>
      <c r="I57">
        <v>1.25</v>
      </c>
      <c r="J57">
        <v>0.75</v>
      </c>
      <c r="K57">
        <v>0</v>
      </c>
      <c r="L57">
        <v>0.25</v>
      </c>
      <c r="M57">
        <v>1.75</v>
      </c>
      <c r="N57">
        <v>0</v>
      </c>
      <c r="O57">
        <v>1.25</v>
      </c>
      <c r="P57">
        <v>0</v>
      </c>
      <c r="Q57">
        <v>0</v>
      </c>
      <c r="R57">
        <v>0.5</v>
      </c>
      <c r="S57">
        <v>1</v>
      </c>
      <c r="T57">
        <f t="shared" si="0"/>
        <v>98</v>
      </c>
      <c r="U57" s="4">
        <v>5.25</v>
      </c>
      <c r="V57">
        <f t="shared" si="1"/>
        <v>103.25</v>
      </c>
    </row>
    <row r="58" spans="1:22" x14ac:dyDescent="0.2">
      <c r="A58" s="11">
        <v>40363</v>
      </c>
      <c r="B58">
        <v>90.25</v>
      </c>
      <c r="C58">
        <v>0.75</v>
      </c>
      <c r="D58">
        <v>0</v>
      </c>
      <c r="E58">
        <v>0.25</v>
      </c>
      <c r="F58">
        <v>0</v>
      </c>
      <c r="G58">
        <v>0</v>
      </c>
      <c r="H58">
        <v>0</v>
      </c>
      <c r="I58">
        <v>1.25</v>
      </c>
      <c r="J58">
        <v>0.75</v>
      </c>
      <c r="K58">
        <v>0</v>
      </c>
      <c r="L58">
        <v>0.25</v>
      </c>
      <c r="M58">
        <v>1.75</v>
      </c>
      <c r="N58">
        <v>0</v>
      </c>
      <c r="O58">
        <v>1.25</v>
      </c>
      <c r="P58">
        <v>0</v>
      </c>
      <c r="Q58">
        <v>0</v>
      </c>
      <c r="R58">
        <v>0.5</v>
      </c>
      <c r="S58">
        <v>1</v>
      </c>
      <c r="T58">
        <f t="shared" si="0"/>
        <v>98</v>
      </c>
      <c r="U58" s="4">
        <v>5.25</v>
      </c>
      <c r="V58">
        <f t="shared" si="1"/>
        <v>103.25</v>
      </c>
    </row>
    <row r="59" spans="1:22" x14ac:dyDescent="0.2">
      <c r="A59" s="11">
        <v>40364</v>
      </c>
      <c r="B59">
        <v>90.25</v>
      </c>
      <c r="C59">
        <v>0.75</v>
      </c>
      <c r="D59">
        <v>0</v>
      </c>
      <c r="E59">
        <v>0.25</v>
      </c>
      <c r="F59">
        <v>0</v>
      </c>
      <c r="G59">
        <v>0</v>
      </c>
      <c r="H59">
        <v>0</v>
      </c>
      <c r="I59">
        <v>1.25</v>
      </c>
      <c r="J59">
        <v>0.75</v>
      </c>
      <c r="K59">
        <v>0</v>
      </c>
      <c r="L59">
        <v>0.25</v>
      </c>
      <c r="M59">
        <v>1.75</v>
      </c>
      <c r="N59">
        <v>0</v>
      </c>
      <c r="O59">
        <v>1.25</v>
      </c>
      <c r="P59">
        <v>0</v>
      </c>
      <c r="Q59">
        <v>0</v>
      </c>
      <c r="R59">
        <v>0.5</v>
      </c>
      <c r="S59">
        <v>1</v>
      </c>
      <c r="T59">
        <f t="shared" si="0"/>
        <v>98</v>
      </c>
      <c r="U59" s="4">
        <v>5.25</v>
      </c>
      <c r="V59">
        <f t="shared" si="1"/>
        <v>103.25</v>
      </c>
    </row>
    <row r="60" spans="1:22" x14ac:dyDescent="0.2">
      <c r="A60" s="11">
        <v>40365</v>
      </c>
      <c r="B60">
        <v>90.25</v>
      </c>
      <c r="C60">
        <v>0.75</v>
      </c>
      <c r="D60">
        <v>0</v>
      </c>
      <c r="E60">
        <v>0.25</v>
      </c>
      <c r="F60">
        <v>0</v>
      </c>
      <c r="G60">
        <v>0</v>
      </c>
      <c r="H60">
        <v>0</v>
      </c>
      <c r="I60">
        <v>1.25</v>
      </c>
      <c r="J60">
        <v>0.75</v>
      </c>
      <c r="K60">
        <v>0</v>
      </c>
      <c r="L60">
        <v>0.25</v>
      </c>
      <c r="M60">
        <v>1.75</v>
      </c>
      <c r="N60">
        <v>0</v>
      </c>
      <c r="O60">
        <v>1.25</v>
      </c>
      <c r="P60">
        <v>0</v>
      </c>
      <c r="Q60">
        <v>0</v>
      </c>
      <c r="R60">
        <v>0.5</v>
      </c>
      <c r="S60">
        <v>1</v>
      </c>
      <c r="T60">
        <f t="shared" si="0"/>
        <v>98</v>
      </c>
      <c r="U60" s="4">
        <v>5.25</v>
      </c>
      <c r="V60">
        <f t="shared" si="1"/>
        <v>103.25</v>
      </c>
    </row>
    <row r="61" spans="1:22" x14ac:dyDescent="0.2">
      <c r="A61" s="11">
        <v>40366</v>
      </c>
      <c r="B61">
        <v>73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f t="shared" si="0"/>
        <v>77</v>
      </c>
      <c r="U61" s="4">
        <v>0</v>
      </c>
      <c r="V61">
        <f t="shared" si="1"/>
        <v>77</v>
      </c>
    </row>
    <row r="62" spans="1:22" x14ac:dyDescent="0.2">
      <c r="A62" s="11">
        <v>40367</v>
      </c>
      <c r="B62">
        <v>12.5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</v>
      </c>
      <c r="S62">
        <v>0</v>
      </c>
      <c r="T62">
        <f t="shared" si="0"/>
        <v>14</v>
      </c>
      <c r="U62" s="4">
        <v>0</v>
      </c>
      <c r="V62">
        <f t="shared" si="1"/>
        <v>14</v>
      </c>
    </row>
    <row r="63" spans="1:22" x14ac:dyDescent="0.2">
      <c r="A63" s="11">
        <v>40368</v>
      </c>
      <c r="B63">
        <v>12.5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</v>
      </c>
      <c r="S63">
        <v>0</v>
      </c>
      <c r="T63">
        <f t="shared" si="0"/>
        <v>14</v>
      </c>
      <c r="U63" s="4">
        <v>0</v>
      </c>
      <c r="V63">
        <f t="shared" si="1"/>
        <v>14</v>
      </c>
    </row>
    <row r="64" spans="1:22" x14ac:dyDescent="0.2">
      <c r="A64" s="11">
        <v>40369</v>
      </c>
      <c r="B64">
        <v>25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1.33</v>
      </c>
      <c r="J64">
        <v>0</v>
      </c>
      <c r="K64">
        <v>0</v>
      </c>
      <c r="L64">
        <v>0</v>
      </c>
      <c r="M64">
        <v>0.67</v>
      </c>
      <c r="N64">
        <v>0</v>
      </c>
      <c r="O64">
        <v>0.67</v>
      </c>
      <c r="P64">
        <v>0</v>
      </c>
      <c r="Q64">
        <v>0</v>
      </c>
      <c r="R64">
        <v>0.33</v>
      </c>
      <c r="S64">
        <v>0</v>
      </c>
      <c r="T64">
        <f t="shared" si="0"/>
        <v>28</v>
      </c>
      <c r="U64" s="4">
        <v>0.33</v>
      </c>
      <c r="V64">
        <f t="shared" si="1"/>
        <v>28.33</v>
      </c>
    </row>
    <row r="65" spans="1:22" x14ac:dyDescent="0.2">
      <c r="A65" s="11">
        <v>40370</v>
      </c>
      <c r="B65">
        <v>25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1.33</v>
      </c>
      <c r="J65">
        <v>0</v>
      </c>
      <c r="K65">
        <v>0</v>
      </c>
      <c r="L65">
        <v>0</v>
      </c>
      <c r="M65">
        <v>0.67</v>
      </c>
      <c r="N65">
        <v>0</v>
      </c>
      <c r="O65">
        <v>0.67</v>
      </c>
      <c r="P65">
        <v>0</v>
      </c>
      <c r="Q65">
        <v>0</v>
      </c>
      <c r="R65">
        <v>0.33</v>
      </c>
      <c r="S65">
        <v>0</v>
      </c>
      <c r="T65">
        <f>SUM(B65:S65)</f>
        <v>28</v>
      </c>
      <c r="U65" s="4">
        <v>0.33</v>
      </c>
      <c r="V65">
        <f t="shared" si="1"/>
        <v>28.33</v>
      </c>
    </row>
    <row r="66" spans="1:22" x14ac:dyDescent="0.2">
      <c r="A66" s="11">
        <v>40371</v>
      </c>
      <c r="B66">
        <v>25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1.33</v>
      </c>
      <c r="J66">
        <v>0</v>
      </c>
      <c r="K66">
        <v>0</v>
      </c>
      <c r="L66">
        <v>0</v>
      </c>
      <c r="M66">
        <v>0.67</v>
      </c>
      <c r="N66">
        <v>0</v>
      </c>
      <c r="O66">
        <v>0.67</v>
      </c>
      <c r="P66">
        <v>0</v>
      </c>
      <c r="Q66">
        <v>0</v>
      </c>
      <c r="R66">
        <v>0.33</v>
      </c>
      <c r="S66">
        <v>0</v>
      </c>
      <c r="T66">
        <f>SUM(B66:S66)</f>
        <v>28</v>
      </c>
      <c r="U66" s="4">
        <v>0.33</v>
      </c>
      <c r="V66">
        <f>T66+U66</f>
        <v>28.33</v>
      </c>
    </row>
    <row r="67" spans="1:22" x14ac:dyDescent="0.2">
      <c r="A67" s="11">
        <v>40372</v>
      </c>
      <c r="B67">
        <v>63.5</v>
      </c>
      <c r="C67">
        <v>1.5</v>
      </c>
      <c r="D67">
        <v>0</v>
      </c>
      <c r="E67">
        <v>0.5</v>
      </c>
      <c r="F67">
        <v>0</v>
      </c>
      <c r="G67">
        <v>0</v>
      </c>
      <c r="H67">
        <v>0</v>
      </c>
      <c r="I67">
        <v>37</v>
      </c>
      <c r="J67">
        <v>0</v>
      </c>
      <c r="K67">
        <v>0</v>
      </c>
      <c r="L67">
        <v>2</v>
      </c>
      <c r="M67">
        <v>0</v>
      </c>
      <c r="N67">
        <v>0</v>
      </c>
      <c r="O67">
        <v>3.5</v>
      </c>
      <c r="P67">
        <v>0</v>
      </c>
      <c r="Q67">
        <v>0.5</v>
      </c>
      <c r="R67">
        <v>0</v>
      </c>
      <c r="S67">
        <v>0</v>
      </c>
      <c r="T67">
        <f>SUM(B67:S67)</f>
        <v>108.5</v>
      </c>
      <c r="U67" s="4">
        <v>21.5</v>
      </c>
      <c r="V67">
        <f>T67+U67</f>
        <v>130</v>
      </c>
    </row>
    <row r="68" spans="1:22" x14ac:dyDescent="0.2">
      <c r="A68" s="11">
        <v>40373</v>
      </c>
      <c r="B68">
        <v>63.5</v>
      </c>
      <c r="C68">
        <v>1.5</v>
      </c>
      <c r="D68">
        <v>0</v>
      </c>
      <c r="E68">
        <v>0.5</v>
      </c>
      <c r="F68">
        <v>0</v>
      </c>
      <c r="G68">
        <v>0</v>
      </c>
      <c r="H68">
        <v>0</v>
      </c>
      <c r="I68">
        <v>37</v>
      </c>
      <c r="J68">
        <v>0</v>
      </c>
      <c r="K68">
        <v>0</v>
      </c>
      <c r="L68">
        <v>2</v>
      </c>
      <c r="M68">
        <v>0</v>
      </c>
      <c r="N68">
        <v>0</v>
      </c>
      <c r="O68">
        <v>3.5</v>
      </c>
      <c r="P68">
        <v>0</v>
      </c>
      <c r="Q68">
        <v>0.5</v>
      </c>
      <c r="R68">
        <v>0</v>
      </c>
      <c r="S68">
        <v>0</v>
      </c>
      <c r="T68">
        <f>SUM(B68:S68)</f>
        <v>108.5</v>
      </c>
      <c r="U68" s="4">
        <v>21.5</v>
      </c>
      <c r="V68">
        <f t="shared" si="1"/>
        <v>130</v>
      </c>
    </row>
    <row r="69" spans="1:22" x14ac:dyDescent="0.2">
      <c r="A69" s="11">
        <v>40374</v>
      </c>
      <c r="B69">
        <v>42</v>
      </c>
      <c r="C69">
        <v>0</v>
      </c>
      <c r="D69">
        <v>0</v>
      </c>
      <c r="E69">
        <v>0</v>
      </c>
      <c r="F69">
        <v>0</v>
      </c>
      <c r="G69">
        <v>0</v>
      </c>
      <c r="H69" s="1">
        <v>0</v>
      </c>
      <c r="I69" s="4">
        <v>9</v>
      </c>
      <c r="J69" s="4">
        <v>0</v>
      </c>
      <c r="K69" s="4">
        <v>0</v>
      </c>
      <c r="L69" s="4">
        <v>0</v>
      </c>
      <c r="M69" s="4">
        <v>0</v>
      </c>
      <c r="N69" s="1">
        <v>0</v>
      </c>
      <c r="O69" s="4">
        <v>0.5</v>
      </c>
      <c r="P69" s="4">
        <v>0</v>
      </c>
      <c r="Q69" s="1">
        <v>0</v>
      </c>
      <c r="R69" s="4">
        <v>2.5</v>
      </c>
      <c r="S69" s="1">
        <v>0</v>
      </c>
      <c r="T69">
        <f t="shared" si="0"/>
        <v>54</v>
      </c>
      <c r="U69" s="4">
        <v>2.5</v>
      </c>
      <c r="V69">
        <f t="shared" si="1"/>
        <v>56.5</v>
      </c>
    </row>
    <row r="70" spans="1:22" x14ac:dyDescent="0.2">
      <c r="A70" s="11">
        <v>40375</v>
      </c>
      <c r="B70">
        <v>42</v>
      </c>
      <c r="C70">
        <v>0</v>
      </c>
      <c r="D70">
        <v>0</v>
      </c>
      <c r="E70">
        <v>0</v>
      </c>
      <c r="F70">
        <v>0</v>
      </c>
      <c r="G70">
        <v>0</v>
      </c>
      <c r="H70" s="1">
        <v>0</v>
      </c>
      <c r="I70" s="4">
        <v>9</v>
      </c>
      <c r="J70" s="4">
        <v>0</v>
      </c>
      <c r="K70" s="4">
        <v>0</v>
      </c>
      <c r="L70" s="4">
        <v>0</v>
      </c>
      <c r="M70" s="4">
        <v>0</v>
      </c>
      <c r="N70" s="1">
        <v>0</v>
      </c>
      <c r="O70" s="4">
        <v>0.5</v>
      </c>
      <c r="P70" s="4">
        <v>0</v>
      </c>
      <c r="Q70" s="1">
        <v>0</v>
      </c>
      <c r="R70" s="4">
        <v>2.5</v>
      </c>
      <c r="S70" s="1">
        <v>0</v>
      </c>
      <c r="T70">
        <f t="shared" si="0"/>
        <v>54</v>
      </c>
      <c r="U70" s="4">
        <v>2.5</v>
      </c>
      <c r="V70">
        <f t="shared" si="1"/>
        <v>56.5</v>
      </c>
    </row>
    <row r="71" spans="1:22" x14ac:dyDescent="0.2">
      <c r="A71" s="11">
        <v>40376</v>
      </c>
      <c r="B71">
        <v>50.6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</v>
      </c>
      <c r="S71">
        <v>0</v>
      </c>
      <c r="T71">
        <f t="shared" si="0"/>
        <v>51.93</v>
      </c>
      <c r="U71" s="4">
        <v>1.66</v>
      </c>
      <c r="V71">
        <f t="shared" si="1"/>
        <v>53.589999999999996</v>
      </c>
    </row>
    <row r="72" spans="1:22" x14ac:dyDescent="0.2">
      <c r="A72" s="11">
        <v>40377</v>
      </c>
      <c r="B72">
        <v>50.6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</v>
      </c>
      <c r="S72">
        <v>0</v>
      </c>
      <c r="T72">
        <f t="shared" si="0"/>
        <v>51.93</v>
      </c>
      <c r="U72" s="4">
        <v>1.66</v>
      </c>
      <c r="V72">
        <f t="shared" si="1"/>
        <v>53.589999999999996</v>
      </c>
    </row>
    <row r="73" spans="1:22" x14ac:dyDescent="0.2">
      <c r="A73" s="11">
        <v>40378</v>
      </c>
      <c r="B73">
        <v>50.6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</v>
      </c>
      <c r="S73">
        <v>0</v>
      </c>
      <c r="T73">
        <f>SUM(B73:S73)</f>
        <v>51.93</v>
      </c>
      <c r="U73" s="4">
        <v>1.66</v>
      </c>
      <c r="V73">
        <f>T73+U73</f>
        <v>53.589999999999996</v>
      </c>
    </row>
    <row r="74" spans="1:22" x14ac:dyDescent="0.2">
      <c r="A74" s="11">
        <v>40379</v>
      </c>
      <c r="B74">
        <v>143.5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7.5</v>
      </c>
      <c r="J74">
        <v>0</v>
      </c>
      <c r="K74">
        <v>0</v>
      </c>
      <c r="L74">
        <v>0</v>
      </c>
      <c r="M74">
        <v>2</v>
      </c>
      <c r="N74">
        <v>0</v>
      </c>
      <c r="O74">
        <v>1</v>
      </c>
      <c r="P74">
        <v>0</v>
      </c>
      <c r="Q74">
        <v>0</v>
      </c>
      <c r="R74">
        <v>3.5</v>
      </c>
      <c r="S74">
        <v>0</v>
      </c>
      <c r="T74">
        <f>SUM(B74:S74)</f>
        <v>158.5</v>
      </c>
      <c r="U74" s="4">
        <v>1</v>
      </c>
      <c r="V74">
        <f>T74+U74</f>
        <v>159.5</v>
      </c>
    </row>
    <row r="75" spans="1:22" x14ac:dyDescent="0.2">
      <c r="A75" s="11">
        <v>40380</v>
      </c>
      <c r="B75">
        <v>143.5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7.5</v>
      </c>
      <c r="J75">
        <v>0</v>
      </c>
      <c r="K75">
        <v>0</v>
      </c>
      <c r="L75">
        <v>0</v>
      </c>
      <c r="M75">
        <v>2</v>
      </c>
      <c r="N75">
        <v>0</v>
      </c>
      <c r="O75">
        <v>1</v>
      </c>
      <c r="P75">
        <v>0</v>
      </c>
      <c r="Q75">
        <v>0</v>
      </c>
      <c r="R75">
        <v>3.5</v>
      </c>
      <c r="S75">
        <v>0</v>
      </c>
      <c r="T75">
        <f t="shared" ref="T75:T121" si="2">SUM(B75:S75)</f>
        <v>158.5</v>
      </c>
      <c r="U75" s="4">
        <v>1</v>
      </c>
      <c r="V75">
        <f t="shared" ref="V75:V120" si="3">T75+U75</f>
        <v>159.5</v>
      </c>
    </row>
    <row r="76" spans="1:22" x14ac:dyDescent="0.2">
      <c r="A76" s="11">
        <v>40381</v>
      </c>
      <c r="B76">
        <v>32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4">
        <v>3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f t="shared" si="2"/>
        <v>35</v>
      </c>
      <c r="U76" s="4">
        <v>14</v>
      </c>
      <c r="V76">
        <f t="shared" si="3"/>
        <v>49</v>
      </c>
    </row>
    <row r="77" spans="1:22" x14ac:dyDescent="0.2">
      <c r="A77" s="11">
        <v>40382</v>
      </c>
      <c r="B77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4">
        <v>3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f t="shared" si="2"/>
        <v>35</v>
      </c>
      <c r="U77" s="4">
        <v>14</v>
      </c>
      <c r="V77">
        <f t="shared" si="3"/>
        <v>49</v>
      </c>
    </row>
    <row r="78" spans="1:22" x14ac:dyDescent="0.2">
      <c r="A78" s="11">
        <v>40383</v>
      </c>
      <c r="B78">
        <v>84.6</v>
      </c>
      <c r="C78">
        <v>0.33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0.66</v>
      </c>
      <c r="N78">
        <v>0</v>
      </c>
      <c r="O78">
        <v>0</v>
      </c>
      <c r="P78">
        <v>0</v>
      </c>
      <c r="Q78">
        <v>0</v>
      </c>
      <c r="R78">
        <v>0</v>
      </c>
      <c r="S78">
        <v>0.33</v>
      </c>
      <c r="T78">
        <f>SUM(B78:S78)</f>
        <v>87.919999999999987</v>
      </c>
      <c r="U78" s="4">
        <v>4.66</v>
      </c>
      <c r="V78">
        <f>T78+U78</f>
        <v>92.579999999999984</v>
      </c>
    </row>
    <row r="79" spans="1:22" x14ac:dyDescent="0.2">
      <c r="A79" s="11">
        <v>40384</v>
      </c>
      <c r="B79">
        <v>84.6</v>
      </c>
      <c r="C79">
        <v>0.33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0</v>
      </c>
      <c r="L79">
        <v>0</v>
      </c>
      <c r="M79">
        <v>0.66</v>
      </c>
      <c r="N79">
        <v>0</v>
      </c>
      <c r="O79">
        <v>0</v>
      </c>
      <c r="P79">
        <v>0</v>
      </c>
      <c r="Q79">
        <v>0</v>
      </c>
      <c r="R79">
        <v>0</v>
      </c>
      <c r="S79">
        <v>0.33</v>
      </c>
      <c r="T79">
        <f>SUM(B79:S79)</f>
        <v>87.919999999999987</v>
      </c>
      <c r="U79" s="4">
        <v>4.66</v>
      </c>
      <c r="V79">
        <f t="shared" si="3"/>
        <v>92.579999999999984</v>
      </c>
    </row>
    <row r="80" spans="1:22" x14ac:dyDescent="0.2">
      <c r="A80" s="11">
        <v>40385</v>
      </c>
      <c r="B80">
        <v>84.6</v>
      </c>
      <c r="C80">
        <v>0.33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0</v>
      </c>
      <c r="L80">
        <v>0</v>
      </c>
      <c r="M80">
        <v>0.66</v>
      </c>
      <c r="N80">
        <v>0</v>
      </c>
      <c r="O80">
        <v>0</v>
      </c>
      <c r="P80">
        <v>0</v>
      </c>
      <c r="Q80">
        <v>0</v>
      </c>
      <c r="R80">
        <v>0</v>
      </c>
      <c r="S80">
        <v>0.33</v>
      </c>
      <c r="T80">
        <f t="shared" si="2"/>
        <v>87.919999999999987</v>
      </c>
      <c r="U80" s="4">
        <v>4.66</v>
      </c>
      <c r="V80">
        <f t="shared" si="3"/>
        <v>92.579999999999984</v>
      </c>
    </row>
    <row r="81" spans="1:22" x14ac:dyDescent="0.2">
      <c r="A81" s="11">
        <v>40386</v>
      </c>
      <c r="B81">
        <v>234</v>
      </c>
      <c r="C81">
        <v>4</v>
      </c>
      <c r="D81">
        <v>0</v>
      </c>
      <c r="E81">
        <v>2</v>
      </c>
      <c r="F81">
        <v>0</v>
      </c>
      <c r="G81">
        <v>0</v>
      </c>
      <c r="H81" s="1">
        <v>0</v>
      </c>
      <c r="I81" s="4">
        <v>6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2</v>
      </c>
      <c r="P81" s="4">
        <v>0</v>
      </c>
      <c r="Q81" s="4">
        <v>0</v>
      </c>
      <c r="R81" s="4">
        <v>0</v>
      </c>
      <c r="S81" s="4">
        <v>0</v>
      </c>
      <c r="T81">
        <f>SUM(B81:S81)</f>
        <v>248</v>
      </c>
      <c r="U81" s="4">
        <v>10</v>
      </c>
      <c r="V81">
        <f t="shared" si="3"/>
        <v>258</v>
      </c>
    </row>
    <row r="82" spans="1:22" x14ac:dyDescent="0.2">
      <c r="A82" s="11">
        <v>40387</v>
      </c>
      <c r="B82">
        <v>234</v>
      </c>
      <c r="C82">
        <v>4</v>
      </c>
      <c r="D82">
        <v>0</v>
      </c>
      <c r="E82">
        <v>2</v>
      </c>
      <c r="F82">
        <v>0</v>
      </c>
      <c r="G82">
        <v>0</v>
      </c>
      <c r="H82" s="1">
        <v>0</v>
      </c>
      <c r="I82" s="4">
        <v>6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2</v>
      </c>
      <c r="P82" s="4">
        <v>0</v>
      </c>
      <c r="Q82" s="4">
        <v>0</v>
      </c>
      <c r="R82" s="4">
        <v>0</v>
      </c>
      <c r="S82" s="4">
        <v>0</v>
      </c>
      <c r="T82">
        <f>SUM(B82:S82)</f>
        <v>248</v>
      </c>
      <c r="U82" s="4">
        <v>10</v>
      </c>
      <c r="V82">
        <f t="shared" si="3"/>
        <v>258</v>
      </c>
    </row>
    <row r="83" spans="1:22" x14ac:dyDescent="0.2">
      <c r="A83" s="11">
        <v>40388</v>
      </c>
      <c r="B83">
        <v>191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7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f>SUM(B83:S83)</f>
        <v>203</v>
      </c>
      <c r="U83" s="4">
        <v>12</v>
      </c>
      <c r="V83">
        <f t="shared" si="3"/>
        <v>215</v>
      </c>
    </row>
    <row r="84" spans="1:22" x14ac:dyDescent="0.2">
      <c r="A84" s="11">
        <v>40389</v>
      </c>
      <c r="B84">
        <v>191</v>
      </c>
      <c r="C84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7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f>SUM(B84:S84)</f>
        <v>203</v>
      </c>
      <c r="U84" s="4">
        <v>12</v>
      </c>
      <c r="V84">
        <f t="shared" si="3"/>
        <v>215</v>
      </c>
    </row>
    <row r="85" spans="1:22" x14ac:dyDescent="0.2">
      <c r="A85" s="11">
        <v>40390</v>
      </c>
      <c r="B85">
        <v>296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61.3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f>SUM(B85:S85)</f>
        <v>358.3</v>
      </c>
      <c r="U85" s="4">
        <v>2.66</v>
      </c>
      <c r="V85">
        <f t="shared" si="3"/>
        <v>360.96000000000004</v>
      </c>
    </row>
    <row r="86" spans="1:22" x14ac:dyDescent="0.2">
      <c r="A86" s="11">
        <v>40391</v>
      </c>
      <c r="B86">
        <v>296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61.3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f t="shared" si="2"/>
        <v>358.3</v>
      </c>
      <c r="U86" s="4">
        <v>2.66</v>
      </c>
      <c r="V86">
        <f t="shared" si="3"/>
        <v>360.96000000000004</v>
      </c>
    </row>
    <row r="87" spans="1:22" x14ac:dyDescent="0.2">
      <c r="A87" s="11">
        <v>40392</v>
      </c>
      <c r="B87">
        <v>296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61.3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f t="shared" si="2"/>
        <v>358.3</v>
      </c>
      <c r="U87" s="4">
        <v>2.66</v>
      </c>
      <c r="V87">
        <f t="shared" si="3"/>
        <v>360.96000000000004</v>
      </c>
    </row>
    <row r="88" spans="1:22" x14ac:dyDescent="0.2">
      <c r="A88" s="11">
        <v>40393</v>
      </c>
      <c r="B88" t="s">
        <v>32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</row>
    <row r="89" spans="1:22" x14ac:dyDescent="0.2">
      <c r="A89" s="11">
        <v>40394</v>
      </c>
      <c r="B89" t="s">
        <v>32</v>
      </c>
      <c r="C89" t="s">
        <v>32</v>
      </c>
      <c r="D89" t="s">
        <v>32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</row>
    <row r="90" spans="1:22" x14ac:dyDescent="0.2">
      <c r="A90" s="11">
        <v>40395</v>
      </c>
      <c r="B90">
        <v>60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15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f>SUM(B90:S90)</f>
        <v>76</v>
      </c>
      <c r="U90">
        <v>29</v>
      </c>
      <c r="V90">
        <f>T90+U90</f>
        <v>105</v>
      </c>
    </row>
    <row r="91" spans="1:22" x14ac:dyDescent="0.2">
      <c r="A91" s="11">
        <v>40396</v>
      </c>
      <c r="B91">
        <v>60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15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f t="shared" si="2"/>
        <v>76</v>
      </c>
      <c r="U91">
        <v>29</v>
      </c>
      <c r="V91">
        <f t="shared" si="3"/>
        <v>105</v>
      </c>
    </row>
    <row r="92" spans="1:22" x14ac:dyDescent="0.2">
      <c r="A92" s="11">
        <v>40397</v>
      </c>
      <c r="B92">
        <v>126.6</v>
      </c>
      <c r="C92">
        <v>0.66</v>
      </c>
      <c r="D92">
        <v>0</v>
      </c>
      <c r="E92">
        <v>0</v>
      </c>
      <c r="F92">
        <v>0</v>
      </c>
      <c r="G92">
        <v>0</v>
      </c>
      <c r="H92">
        <v>0</v>
      </c>
      <c r="I92">
        <v>14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0.33</v>
      </c>
      <c r="T92">
        <f t="shared" si="2"/>
        <v>141.59</v>
      </c>
      <c r="U92">
        <v>8</v>
      </c>
      <c r="V92">
        <f t="shared" si="3"/>
        <v>149.59</v>
      </c>
    </row>
    <row r="93" spans="1:22" x14ac:dyDescent="0.2">
      <c r="A93" s="11">
        <v>40398</v>
      </c>
      <c r="B93">
        <v>126.6</v>
      </c>
      <c r="C93">
        <v>0.66</v>
      </c>
      <c r="D93">
        <v>0</v>
      </c>
      <c r="E93">
        <v>0</v>
      </c>
      <c r="F93">
        <v>0</v>
      </c>
      <c r="G93">
        <v>0</v>
      </c>
      <c r="H93">
        <v>0</v>
      </c>
      <c r="I93">
        <v>14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0.33</v>
      </c>
      <c r="T93">
        <f t="shared" si="2"/>
        <v>141.59</v>
      </c>
      <c r="U93">
        <v>8</v>
      </c>
      <c r="V93">
        <f t="shared" si="3"/>
        <v>149.59</v>
      </c>
    </row>
    <row r="94" spans="1:22" x14ac:dyDescent="0.2">
      <c r="A94" s="11">
        <v>40399</v>
      </c>
      <c r="B94">
        <v>126.6</v>
      </c>
      <c r="C94">
        <v>0.66</v>
      </c>
      <c r="D94">
        <v>0</v>
      </c>
      <c r="E94">
        <v>0</v>
      </c>
      <c r="F94">
        <v>0</v>
      </c>
      <c r="G94">
        <v>0</v>
      </c>
      <c r="H94">
        <v>0</v>
      </c>
      <c r="I94">
        <v>14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0.33</v>
      </c>
      <c r="T94">
        <f t="shared" si="2"/>
        <v>141.59</v>
      </c>
      <c r="U94">
        <v>8</v>
      </c>
      <c r="V94">
        <f t="shared" si="3"/>
        <v>149.59</v>
      </c>
    </row>
    <row r="95" spans="1:22" x14ac:dyDescent="0.2">
      <c r="A95" s="11">
        <v>40400</v>
      </c>
      <c r="B95">
        <v>276.5</v>
      </c>
      <c r="C95">
        <v>0.5</v>
      </c>
      <c r="D95">
        <v>0</v>
      </c>
      <c r="E95">
        <v>1</v>
      </c>
      <c r="F95">
        <v>0</v>
      </c>
      <c r="G95">
        <v>0</v>
      </c>
      <c r="H95" s="1">
        <v>0</v>
      </c>
      <c r="I95" s="4">
        <v>34.5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1</v>
      </c>
      <c r="P95" s="4">
        <v>0</v>
      </c>
      <c r="Q95" s="4">
        <v>0</v>
      </c>
      <c r="R95" s="4">
        <v>0</v>
      </c>
      <c r="S95" s="4">
        <v>0</v>
      </c>
      <c r="T95">
        <f t="shared" si="2"/>
        <v>313.5</v>
      </c>
      <c r="U95">
        <v>19</v>
      </c>
      <c r="V95">
        <f t="shared" si="3"/>
        <v>332.5</v>
      </c>
    </row>
    <row r="96" spans="1:22" x14ac:dyDescent="0.2">
      <c r="A96" s="11">
        <v>40401</v>
      </c>
      <c r="B96">
        <v>276.5</v>
      </c>
      <c r="C96">
        <v>0.5</v>
      </c>
      <c r="D96">
        <v>0</v>
      </c>
      <c r="E96">
        <v>1</v>
      </c>
      <c r="F96">
        <v>0</v>
      </c>
      <c r="G96">
        <v>0</v>
      </c>
      <c r="H96" s="1">
        <v>0</v>
      </c>
      <c r="I96" s="4">
        <v>34.5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1</v>
      </c>
      <c r="P96" s="4">
        <v>0</v>
      </c>
      <c r="Q96" s="4">
        <v>0</v>
      </c>
      <c r="R96" s="4">
        <v>0</v>
      </c>
      <c r="S96" s="4">
        <v>0</v>
      </c>
      <c r="T96">
        <f t="shared" si="2"/>
        <v>313.5</v>
      </c>
      <c r="U96">
        <v>19</v>
      </c>
      <c r="V96">
        <f t="shared" si="3"/>
        <v>332.5</v>
      </c>
    </row>
    <row r="97" spans="1:22" x14ac:dyDescent="0.2">
      <c r="A97" s="11">
        <v>40402</v>
      </c>
      <c r="B97">
        <v>312</v>
      </c>
      <c r="C97">
        <v>32</v>
      </c>
      <c r="D97">
        <v>0</v>
      </c>
      <c r="E97">
        <v>0</v>
      </c>
      <c r="F97">
        <v>0</v>
      </c>
      <c r="G97">
        <v>0</v>
      </c>
      <c r="H97">
        <v>0</v>
      </c>
      <c r="I97">
        <v>172</v>
      </c>
      <c r="J97">
        <v>0</v>
      </c>
      <c r="K97">
        <v>0</v>
      </c>
      <c r="L97">
        <v>0</v>
      </c>
      <c r="M97">
        <v>0</v>
      </c>
      <c r="N97">
        <v>0</v>
      </c>
      <c r="O97">
        <v>8</v>
      </c>
      <c r="P97">
        <v>0</v>
      </c>
      <c r="Q97">
        <v>0</v>
      </c>
      <c r="R97">
        <v>0</v>
      </c>
      <c r="S97">
        <v>0</v>
      </c>
      <c r="T97">
        <f t="shared" si="2"/>
        <v>524</v>
      </c>
      <c r="U97">
        <v>8</v>
      </c>
      <c r="V97">
        <f t="shared" si="3"/>
        <v>532</v>
      </c>
    </row>
    <row r="98" spans="1:22" x14ac:dyDescent="0.2">
      <c r="A98" s="11">
        <v>40403</v>
      </c>
      <c r="B98">
        <v>312</v>
      </c>
      <c r="C98">
        <v>32</v>
      </c>
      <c r="D98">
        <v>0</v>
      </c>
      <c r="E98">
        <v>0</v>
      </c>
      <c r="F98">
        <v>0</v>
      </c>
      <c r="G98">
        <v>0</v>
      </c>
      <c r="H98">
        <v>0</v>
      </c>
      <c r="I98">
        <v>172</v>
      </c>
      <c r="J98">
        <v>0</v>
      </c>
      <c r="K98">
        <v>0</v>
      </c>
      <c r="L98">
        <v>0</v>
      </c>
      <c r="M98">
        <v>0</v>
      </c>
      <c r="N98">
        <v>0</v>
      </c>
      <c r="O98">
        <v>8</v>
      </c>
      <c r="P98">
        <v>0</v>
      </c>
      <c r="Q98">
        <v>0</v>
      </c>
      <c r="R98">
        <v>0</v>
      </c>
      <c r="S98">
        <v>0</v>
      </c>
      <c r="T98">
        <f t="shared" si="2"/>
        <v>524</v>
      </c>
      <c r="U98">
        <v>8</v>
      </c>
      <c r="V98">
        <f t="shared" si="3"/>
        <v>532</v>
      </c>
    </row>
    <row r="99" spans="1:22" x14ac:dyDescent="0.2">
      <c r="A99" s="11">
        <v>40404</v>
      </c>
      <c r="B99">
        <v>62.25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17.75</v>
      </c>
      <c r="J99">
        <v>0</v>
      </c>
      <c r="K99">
        <v>0</v>
      </c>
      <c r="L99">
        <v>0</v>
      </c>
      <c r="M99">
        <v>0</v>
      </c>
      <c r="N99">
        <v>0</v>
      </c>
      <c r="O99">
        <v>1.25</v>
      </c>
      <c r="P99">
        <v>0</v>
      </c>
      <c r="Q99">
        <v>0</v>
      </c>
      <c r="R99">
        <v>0</v>
      </c>
      <c r="S99">
        <v>0.25</v>
      </c>
      <c r="T99">
        <f t="shared" si="2"/>
        <v>81.5</v>
      </c>
      <c r="U99">
        <v>4.75</v>
      </c>
      <c r="V99">
        <f t="shared" si="3"/>
        <v>86.25</v>
      </c>
    </row>
    <row r="100" spans="1:22" x14ac:dyDescent="0.2">
      <c r="A100" s="11">
        <v>40405</v>
      </c>
      <c r="B100">
        <v>62.25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17.75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1.25</v>
      </c>
      <c r="P100">
        <v>0</v>
      </c>
      <c r="Q100">
        <v>0</v>
      </c>
      <c r="R100">
        <v>0</v>
      </c>
      <c r="S100">
        <v>0.25</v>
      </c>
      <c r="T100">
        <f t="shared" si="2"/>
        <v>81.5</v>
      </c>
      <c r="U100">
        <v>4.75</v>
      </c>
      <c r="V100">
        <f t="shared" si="3"/>
        <v>86.25</v>
      </c>
    </row>
    <row r="101" spans="1:22" x14ac:dyDescent="0.2">
      <c r="A101" s="11">
        <v>40406</v>
      </c>
      <c r="B101">
        <v>62.25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17.75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1.25</v>
      </c>
      <c r="P101">
        <v>0</v>
      </c>
      <c r="Q101">
        <v>0</v>
      </c>
      <c r="R101">
        <v>0</v>
      </c>
      <c r="S101">
        <v>0.25</v>
      </c>
      <c r="T101">
        <f t="shared" si="2"/>
        <v>81.5</v>
      </c>
      <c r="U101">
        <v>4.75</v>
      </c>
      <c r="V101">
        <f t="shared" si="3"/>
        <v>86.25</v>
      </c>
    </row>
    <row r="102" spans="1:22" x14ac:dyDescent="0.2">
      <c r="A102" s="11">
        <v>40407</v>
      </c>
      <c r="B102">
        <v>62.25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17.75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1.25</v>
      </c>
      <c r="P102">
        <v>0</v>
      </c>
      <c r="Q102">
        <v>0</v>
      </c>
      <c r="R102">
        <v>0</v>
      </c>
      <c r="S102">
        <v>0.25</v>
      </c>
      <c r="T102">
        <f t="shared" si="2"/>
        <v>81.5</v>
      </c>
      <c r="U102">
        <v>4.75</v>
      </c>
      <c r="V102">
        <f t="shared" si="3"/>
        <v>86.25</v>
      </c>
    </row>
    <row r="103" spans="1:22" x14ac:dyDescent="0.2">
      <c r="A103" s="11">
        <v>40408</v>
      </c>
      <c r="B103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</v>
      </c>
      <c r="J103">
        <v>0</v>
      </c>
      <c r="K103">
        <v>0</v>
      </c>
      <c r="L103">
        <v>4</v>
      </c>
      <c r="M103">
        <v>0</v>
      </c>
      <c r="N103">
        <v>0</v>
      </c>
      <c r="O103">
        <v>11</v>
      </c>
      <c r="P103">
        <v>0</v>
      </c>
      <c r="Q103">
        <v>0</v>
      </c>
      <c r="R103">
        <v>0</v>
      </c>
      <c r="S103">
        <v>0</v>
      </c>
      <c r="T103">
        <f t="shared" si="2"/>
        <v>148</v>
      </c>
      <c r="U103" s="4">
        <v>4</v>
      </c>
      <c r="V103">
        <f t="shared" si="3"/>
        <v>152</v>
      </c>
    </row>
    <row r="104" spans="1:22" x14ac:dyDescent="0.2">
      <c r="A104" s="11">
        <v>40409</v>
      </c>
      <c r="B104">
        <v>140</v>
      </c>
      <c r="C104">
        <v>0</v>
      </c>
      <c r="D104">
        <v>0</v>
      </c>
      <c r="E104">
        <v>0</v>
      </c>
      <c r="F104">
        <v>0</v>
      </c>
      <c r="G104">
        <v>0</v>
      </c>
      <c r="H104" s="12">
        <v>0</v>
      </c>
      <c r="I104" s="8">
        <v>40</v>
      </c>
      <c r="J104" s="4">
        <v>0</v>
      </c>
      <c r="K104" s="4">
        <v>0</v>
      </c>
      <c r="L104" s="4">
        <v>0</v>
      </c>
      <c r="M104" s="4">
        <v>0</v>
      </c>
      <c r="N104" s="12">
        <v>0</v>
      </c>
      <c r="O104" s="8">
        <v>4</v>
      </c>
      <c r="P104" s="4">
        <v>0</v>
      </c>
      <c r="Q104" s="12">
        <v>0</v>
      </c>
      <c r="R104" s="8">
        <v>4</v>
      </c>
      <c r="S104" s="12">
        <v>0</v>
      </c>
      <c r="T104">
        <f>SUM(B104:S104)</f>
        <v>188</v>
      </c>
      <c r="U104" s="4">
        <v>18</v>
      </c>
      <c r="V104">
        <f>T104+U104</f>
        <v>206</v>
      </c>
    </row>
    <row r="105" spans="1:22" x14ac:dyDescent="0.2">
      <c r="A105" s="11">
        <v>40410</v>
      </c>
      <c r="B105">
        <v>140</v>
      </c>
      <c r="C105">
        <v>0</v>
      </c>
      <c r="D105">
        <v>0</v>
      </c>
      <c r="E105">
        <v>0</v>
      </c>
      <c r="F105">
        <v>0</v>
      </c>
      <c r="G105">
        <v>0</v>
      </c>
      <c r="H105" s="12">
        <v>0</v>
      </c>
      <c r="I105" s="8">
        <v>40</v>
      </c>
      <c r="J105" s="4">
        <v>0</v>
      </c>
      <c r="K105" s="4">
        <v>0</v>
      </c>
      <c r="L105" s="4">
        <v>0</v>
      </c>
      <c r="M105" s="4">
        <v>0</v>
      </c>
      <c r="N105" s="12">
        <v>0</v>
      </c>
      <c r="O105" s="8">
        <v>4</v>
      </c>
      <c r="P105" s="4">
        <v>0</v>
      </c>
      <c r="Q105" s="12">
        <v>0</v>
      </c>
      <c r="R105" s="8">
        <v>4</v>
      </c>
      <c r="S105" s="12">
        <v>0</v>
      </c>
      <c r="T105">
        <f>SUM(B105:S105)</f>
        <v>188</v>
      </c>
      <c r="U105" s="4">
        <v>18</v>
      </c>
      <c r="V105">
        <f t="shared" si="3"/>
        <v>206</v>
      </c>
    </row>
    <row r="106" spans="1:22" x14ac:dyDescent="0.2">
      <c r="A106" s="11">
        <v>40411</v>
      </c>
      <c r="B106">
        <v>121.33</v>
      </c>
      <c r="C106">
        <v>17.329999999999998</v>
      </c>
      <c r="D106">
        <v>0</v>
      </c>
      <c r="E106">
        <v>0</v>
      </c>
      <c r="F106">
        <v>0</v>
      </c>
      <c r="G106">
        <v>0</v>
      </c>
      <c r="H106" s="12">
        <v>0</v>
      </c>
      <c r="I106" s="8">
        <v>73.33</v>
      </c>
      <c r="J106" s="4">
        <v>0</v>
      </c>
      <c r="K106" s="4">
        <v>0</v>
      </c>
      <c r="L106" s="4">
        <v>2.67</v>
      </c>
      <c r="M106" s="4">
        <v>0</v>
      </c>
      <c r="N106" s="12">
        <v>0</v>
      </c>
      <c r="O106" s="8">
        <v>8</v>
      </c>
      <c r="P106" s="4">
        <v>0</v>
      </c>
      <c r="Q106" s="12">
        <v>0</v>
      </c>
      <c r="R106" s="8">
        <v>0</v>
      </c>
      <c r="S106" s="12">
        <v>0</v>
      </c>
      <c r="T106">
        <f t="shared" si="2"/>
        <v>222.66</v>
      </c>
      <c r="U106" s="4">
        <v>52</v>
      </c>
      <c r="V106">
        <f t="shared" si="3"/>
        <v>274.65999999999997</v>
      </c>
    </row>
    <row r="107" spans="1:22" x14ac:dyDescent="0.2">
      <c r="A107" s="11">
        <v>40412</v>
      </c>
      <c r="B107">
        <v>121.33</v>
      </c>
      <c r="C107">
        <v>17.329999999999998</v>
      </c>
      <c r="D107">
        <v>0</v>
      </c>
      <c r="E107">
        <v>0</v>
      </c>
      <c r="F107">
        <v>0</v>
      </c>
      <c r="G107">
        <v>0</v>
      </c>
      <c r="H107" s="12">
        <v>0</v>
      </c>
      <c r="I107" s="8">
        <v>73.33</v>
      </c>
      <c r="J107" s="4">
        <v>0</v>
      </c>
      <c r="K107" s="4">
        <v>0</v>
      </c>
      <c r="L107" s="4">
        <v>2.67</v>
      </c>
      <c r="M107" s="4">
        <v>0</v>
      </c>
      <c r="N107" s="12">
        <v>0</v>
      </c>
      <c r="O107" s="8">
        <v>8</v>
      </c>
      <c r="P107" s="4">
        <v>0</v>
      </c>
      <c r="Q107" s="12">
        <v>0</v>
      </c>
      <c r="R107" s="8">
        <v>0</v>
      </c>
      <c r="S107" s="12">
        <v>0</v>
      </c>
      <c r="T107">
        <f t="shared" si="2"/>
        <v>222.66</v>
      </c>
      <c r="U107" s="4">
        <v>52</v>
      </c>
      <c r="V107">
        <f t="shared" si="3"/>
        <v>274.65999999999997</v>
      </c>
    </row>
    <row r="108" spans="1:22" x14ac:dyDescent="0.2">
      <c r="A108" s="11">
        <v>40413</v>
      </c>
      <c r="B108">
        <v>121.33</v>
      </c>
      <c r="C108">
        <v>17.329999999999998</v>
      </c>
      <c r="D108">
        <v>0</v>
      </c>
      <c r="E108">
        <v>0</v>
      </c>
      <c r="F108">
        <v>0</v>
      </c>
      <c r="G108">
        <v>0</v>
      </c>
      <c r="H108" s="12">
        <v>0</v>
      </c>
      <c r="I108" s="8">
        <v>73.33</v>
      </c>
      <c r="J108" s="4">
        <v>0</v>
      </c>
      <c r="K108" s="4">
        <v>0</v>
      </c>
      <c r="L108" s="4">
        <v>2.67</v>
      </c>
      <c r="M108" s="4">
        <v>0</v>
      </c>
      <c r="N108" s="12">
        <v>0</v>
      </c>
      <c r="O108" s="8">
        <v>8</v>
      </c>
      <c r="P108" s="4">
        <v>0</v>
      </c>
      <c r="Q108" s="12">
        <v>0</v>
      </c>
      <c r="R108" s="8">
        <v>0</v>
      </c>
      <c r="S108" s="12">
        <v>0</v>
      </c>
      <c r="T108">
        <f>SUM(B108:S108)</f>
        <v>222.66</v>
      </c>
      <c r="U108" s="4">
        <v>52</v>
      </c>
      <c r="V108">
        <f>T108+U108</f>
        <v>274.65999999999997</v>
      </c>
    </row>
    <row r="109" spans="1:22" x14ac:dyDescent="0.2">
      <c r="A109" s="11">
        <v>40414</v>
      </c>
      <c r="B109">
        <v>79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2.5</v>
      </c>
      <c r="P109">
        <v>0</v>
      </c>
      <c r="Q109">
        <v>0</v>
      </c>
      <c r="R109">
        <v>0</v>
      </c>
      <c r="S109">
        <v>3</v>
      </c>
      <c r="T109">
        <f>SUM(B109:S109)</f>
        <v>86</v>
      </c>
      <c r="U109" s="4">
        <v>103.5</v>
      </c>
      <c r="V109">
        <f>T109+U109</f>
        <v>189.5</v>
      </c>
    </row>
    <row r="110" spans="1:22" x14ac:dyDescent="0.2">
      <c r="A110" s="11">
        <v>40415</v>
      </c>
      <c r="B110">
        <v>79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2.5</v>
      </c>
      <c r="P110">
        <v>0</v>
      </c>
      <c r="Q110">
        <v>0</v>
      </c>
      <c r="R110">
        <v>0</v>
      </c>
      <c r="S110">
        <v>3</v>
      </c>
      <c r="T110">
        <f>SUM(B110:S110)</f>
        <v>86</v>
      </c>
      <c r="U110" s="4">
        <v>103.5</v>
      </c>
      <c r="V110">
        <f t="shared" si="3"/>
        <v>189.5</v>
      </c>
    </row>
    <row r="111" spans="1:22" x14ac:dyDescent="0.2">
      <c r="A111" s="11">
        <v>40416</v>
      </c>
      <c r="B111" t="s">
        <v>32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</row>
    <row r="112" spans="1:22" x14ac:dyDescent="0.2">
      <c r="A112" s="11">
        <v>40417</v>
      </c>
      <c r="B112" t="s">
        <v>32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</row>
    <row r="113" spans="1:22" x14ac:dyDescent="0.2">
      <c r="A113" s="11">
        <v>40418</v>
      </c>
      <c r="B113" s="3">
        <v>740.6</v>
      </c>
      <c r="C113">
        <v>12.6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21.3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f>SUM(B113:S113)</f>
        <v>774.5</v>
      </c>
      <c r="U113" s="4">
        <v>152</v>
      </c>
      <c r="V113">
        <f>T113+U113</f>
        <v>926.5</v>
      </c>
    </row>
    <row r="114" spans="1:22" x14ac:dyDescent="0.2">
      <c r="A114" s="11">
        <v>40419</v>
      </c>
      <c r="B114" s="3">
        <v>740.6</v>
      </c>
      <c r="C114">
        <v>12.6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21.3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2"/>
        <v>774.5</v>
      </c>
      <c r="U114" s="4">
        <v>152</v>
      </c>
      <c r="V114">
        <f t="shared" si="3"/>
        <v>926.5</v>
      </c>
    </row>
    <row r="115" spans="1:22" x14ac:dyDescent="0.2">
      <c r="A115" s="11">
        <v>40420</v>
      </c>
      <c r="B115" s="3">
        <v>740.6</v>
      </c>
      <c r="C115">
        <v>12.6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21.3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>SUM(B115:S115)</f>
        <v>774.5</v>
      </c>
      <c r="U115" s="4">
        <v>152</v>
      </c>
      <c r="V115">
        <f>T115+U115</f>
        <v>926.5</v>
      </c>
    </row>
    <row r="116" spans="1:22" x14ac:dyDescent="0.2">
      <c r="A116" s="11">
        <v>40421</v>
      </c>
      <c r="B116" s="4"/>
      <c r="H116" s="1"/>
      <c r="I116" s="8"/>
      <c r="J116" s="4"/>
      <c r="K116" s="4"/>
      <c r="L116" s="4"/>
      <c r="M116" s="4"/>
      <c r="N116" s="1"/>
      <c r="O116" s="8"/>
      <c r="P116" s="4"/>
      <c r="Q116" s="1"/>
      <c r="R116" s="8"/>
      <c r="S116" s="1"/>
      <c r="T116">
        <f>SUM(B116:S116)</f>
        <v>0</v>
      </c>
      <c r="U116" s="4"/>
      <c r="V116">
        <f>T116+U116</f>
        <v>0</v>
      </c>
    </row>
    <row r="117" spans="1:22" x14ac:dyDescent="0.2">
      <c r="A117" s="11">
        <v>40422</v>
      </c>
      <c r="B117" s="4"/>
      <c r="H117" s="1"/>
      <c r="I117" s="8"/>
      <c r="J117" s="4"/>
      <c r="K117" s="4"/>
      <c r="L117" s="4"/>
      <c r="M117" s="4"/>
      <c r="N117" s="1"/>
      <c r="O117" s="8"/>
      <c r="P117" s="4"/>
      <c r="Q117" s="1"/>
      <c r="R117" s="8"/>
      <c r="S117" s="1"/>
      <c r="T117">
        <f t="shared" si="2"/>
        <v>0</v>
      </c>
      <c r="U117" s="4"/>
      <c r="V117">
        <f t="shared" si="3"/>
        <v>0</v>
      </c>
    </row>
    <row r="118" spans="1:22" x14ac:dyDescent="0.2">
      <c r="A118" s="11">
        <v>40423</v>
      </c>
      <c r="B118" s="4"/>
      <c r="H118" s="1"/>
      <c r="I118" s="8"/>
      <c r="J118" s="4"/>
      <c r="K118" s="4"/>
      <c r="L118" s="4"/>
      <c r="M118" s="4"/>
      <c r="N118" s="1"/>
      <c r="O118" s="8"/>
      <c r="P118" s="4"/>
      <c r="Q118" s="1"/>
      <c r="R118" s="8"/>
      <c r="S118" s="1"/>
      <c r="T118">
        <f>SUM(B118:S118)</f>
        <v>0</v>
      </c>
      <c r="U118" s="4"/>
      <c r="V118">
        <f>T118+U118</f>
        <v>0</v>
      </c>
    </row>
    <row r="119" spans="1:22" x14ac:dyDescent="0.2">
      <c r="A119" s="11">
        <v>40424</v>
      </c>
      <c r="B119" s="4"/>
      <c r="H119" s="1"/>
      <c r="I119" s="8"/>
      <c r="J119" s="4"/>
      <c r="K119" s="4"/>
      <c r="L119" s="4"/>
      <c r="M119" s="4"/>
      <c r="N119" s="1"/>
      <c r="O119" s="8"/>
      <c r="P119" s="4"/>
      <c r="Q119" s="1"/>
      <c r="R119" s="8"/>
      <c r="S119" s="1"/>
      <c r="T119">
        <f>SUM(B119:S119)</f>
        <v>0</v>
      </c>
      <c r="U119" s="4"/>
      <c r="V119">
        <f>T119+U119</f>
        <v>0</v>
      </c>
    </row>
    <row r="120" spans="1:22" x14ac:dyDescent="0.2">
      <c r="A120" s="11">
        <v>40425</v>
      </c>
      <c r="B120" s="4"/>
      <c r="H120" s="1"/>
      <c r="I120" s="8"/>
      <c r="J120" s="4"/>
      <c r="K120" s="4"/>
      <c r="L120" s="4"/>
      <c r="M120" s="4"/>
      <c r="N120" s="1"/>
      <c r="O120" s="8"/>
      <c r="P120" s="4"/>
      <c r="Q120" s="1"/>
      <c r="R120" s="8"/>
      <c r="S120" s="1"/>
      <c r="T120">
        <f t="shared" si="2"/>
        <v>0</v>
      </c>
      <c r="U120" s="4"/>
      <c r="V120">
        <f t="shared" si="3"/>
        <v>0</v>
      </c>
    </row>
    <row r="121" spans="1:22" x14ac:dyDescent="0.2">
      <c r="A121" s="11">
        <v>40426</v>
      </c>
      <c r="B121" s="4"/>
      <c r="H121" s="1"/>
      <c r="I121" s="8"/>
      <c r="J121" s="4"/>
      <c r="K121" s="4"/>
      <c r="L121" s="4"/>
      <c r="M121" s="4"/>
      <c r="N121" s="1"/>
      <c r="O121" s="8"/>
      <c r="P121" s="4"/>
      <c r="Q121" s="1"/>
      <c r="R121" s="8"/>
      <c r="S121" s="1"/>
      <c r="T121">
        <f t="shared" si="2"/>
        <v>0</v>
      </c>
      <c r="U121" s="4"/>
      <c r="V121" s="22">
        <v>15</v>
      </c>
    </row>
    <row r="122" spans="1:22" x14ac:dyDescent="0.2">
      <c r="A122" s="11">
        <v>40427</v>
      </c>
      <c r="B122" s="4"/>
      <c r="H122" s="1"/>
      <c r="I122" s="8"/>
      <c r="J122" s="4"/>
      <c r="K122" s="4"/>
      <c r="L122" s="4"/>
      <c r="M122" s="4"/>
      <c r="N122" s="1"/>
      <c r="O122" s="8"/>
      <c r="P122" s="4"/>
      <c r="Q122" s="1"/>
      <c r="R122" s="8"/>
      <c r="S122" s="1"/>
      <c r="T122">
        <f t="shared" ref="T122:T135" si="4">SUM(B122:S122)</f>
        <v>0</v>
      </c>
      <c r="U122" s="4"/>
      <c r="V122" s="22">
        <v>15</v>
      </c>
    </row>
    <row r="123" spans="1:22" x14ac:dyDescent="0.2">
      <c r="A123" s="11">
        <v>40428</v>
      </c>
      <c r="B123" s="4"/>
      <c r="H123" s="1"/>
      <c r="I123" s="8"/>
      <c r="J123" s="4"/>
      <c r="K123" s="4"/>
      <c r="L123" s="4"/>
      <c r="M123" s="4"/>
      <c r="N123" s="1"/>
      <c r="O123" s="8"/>
      <c r="P123" s="4"/>
      <c r="Q123" s="1"/>
      <c r="R123" s="8"/>
      <c r="S123" s="1"/>
      <c r="T123">
        <f t="shared" si="4"/>
        <v>0</v>
      </c>
      <c r="U123" s="4"/>
      <c r="V123">
        <f>T123+U123</f>
        <v>0</v>
      </c>
    </row>
    <row r="124" spans="1:22" x14ac:dyDescent="0.2">
      <c r="A124" s="11">
        <v>40429</v>
      </c>
      <c r="B124" s="4"/>
      <c r="H124" s="1"/>
      <c r="I124" s="8"/>
      <c r="J124" s="4"/>
      <c r="K124" s="4"/>
      <c r="L124" s="4"/>
      <c r="M124" s="4"/>
      <c r="N124" s="1"/>
      <c r="O124" s="8"/>
      <c r="P124" s="4"/>
      <c r="Q124" s="1"/>
      <c r="R124" s="8"/>
      <c r="S124" s="1"/>
      <c r="T124">
        <f t="shared" si="4"/>
        <v>0</v>
      </c>
      <c r="U124" s="4"/>
      <c r="V124">
        <f>T124+U124</f>
        <v>0</v>
      </c>
    </row>
    <row r="125" spans="1:22" x14ac:dyDescent="0.2">
      <c r="A125" s="11">
        <v>40430</v>
      </c>
      <c r="H125" s="12"/>
      <c r="J125" s="4"/>
      <c r="K125" s="4"/>
      <c r="L125" s="4"/>
      <c r="M125" s="4"/>
      <c r="N125" s="12"/>
      <c r="P125" s="4"/>
      <c r="Q125" s="12"/>
      <c r="S125" s="12"/>
      <c r="T125" s="3">
        <f t="shared" si="4"/>
        <v>0</v>
      </c>
      <c r="U125" s="4"/>
      <c r="V125" s="4">
        <v>12.5</v>
      </c>
    </row>
    <row r="126" spans="1:22" x14ac:dyDescent="0.2">
      <c r="A126" s="11">
        <v>40431</v>
      </c>
      <c r="H126" s="12"/>
      <c r="J126" s="4"/>
      <c r="K126" s="4"/>
      <c r="L126" s="4"/>
      <c r="M126" s="4"/>
      <c r="N126" s="12"/>
      <c r="P126" s="4"/>
      <c r="Q126" s="12"/>
      <c r="S126" s="12"/>
      <c r="T126" s="3">
        <f t="shared" si="4"/>
        <v>0</v>
      </c>
      <c r="U126" s="4"/>
      <c r="V126" s="4">
        <v>12.5</v>
      </c>
    </row>
    <row r="127" spans="1:22" x14ac:dyDescent="0.2">
      <c r="A127" s="11">
        <v>40432</v>
      </c>
      <c r="H127" s="12"/>
      <c r="K127" s="4"/>
      <c r="L127" s="4"/>
      <c r="M127" s="4"/>
      <c r="N127" s="12"/>
      <c r="P127" s="4"/>
      <c r="Q127" s="12"/>
      <c r="S127" s="12"/>
      <c r="T127" s="3">
        <f t="shared" si="4"/>
        <v>0</v>
      </c>
      <c r="U127" s="4"/>
      <c r="V127" s="4">
        <v>11</v>
      </c>
    </row>
    <row r="128" spans="1:22" x14ac:dyDescent="0.2">
      <c r="A128" s="11">
        <v>40433</v>
      </c>
      <c r="H128" s="12"/>
      <c r="K128" s="4"/>
      <c r="L128" s="4"/>
      <c r="M128" s="4"/>
      <c r="N128" s="12"/>
      <c r="P128" s="4"/>
      <c r="Q128" s="12"/>
      <c r="S128" s="12"/>
      <c r="T128" s="3">
        <f t="shared" si="4"/>
        <v>0</v>
      </c>
      <c r="U128" s="4"/>
      <c r="V128" s="4">
        <v>11</v>
      </c>
    </row>
    <row r="129" spans="1:22" x14ac:dyDescent="0.2">
      <c r="A129" s="11">
        <v>40434</v>
      </c>
      <c r="H129" s="12"/>
      <c r="K129" s="4"/>
      <c r="L129" s="4"/>
      <c r="M129" s="4"/>
      <c r="N129" s="12"/>
      <c r="P129" s="4"/>
      <c r="Q129" s="12"/>
      <c r="S129" s="12"/>
      <c r="T129" s="3">
        <f t="shared" si="4"/>
        <v>0</v>
      </c>
      <c r="U129" s="4"/>
      <c r="V129" s="4">
        <v>11</v>
      </c>
    </row>
    <row r="130" spans="1:22" x14ac:dyDescent="0.2">
      <c r="A130" s="11">
        <v>40435</v>
      </c>
      <c r="H130" s="12"/>
      <c r="K130" s="4"/>
      <c r="L130" s="4"/>
      <c r="M130" s="4"/>
      <c r="N130" s="12"/>
      <c r="P130" s="4"/>
      <c r="Q130" s="12"/>
      <c r="S130" s="12"/>
      <c r="T130" s="3">
        <f t="shared" si="4"/>
        <v>0</v>
      </c>
      <c r="U130" s="4"/>
      <c r="V130" s="4">
        <v>11</v>
      </c>
    </row>
    <row r="131" spans="1:22" x14ac:dyDescent="0.2">
      <c r="A131" s="11">
        <v>40436</v>
      </c>
      <c r="B131" s="8"/>
      <c r="H131" s="12"/>
      <c r="I131" s="8"/>
      <c r="J131" s="4"/>
      <c r="K131" s="4"/>
      <c r="L131" s="4"/>
      <c r="M131" s="4"/>
      <c r="N131" s="12"/>
      <c r="O131" s="8"/>
      <c r="P131" s="4"/>
      <c r="Q131" s="12"/>
      <c r="R131" s="8"/>
      <c r="S131" s="12"/>
      <c r="T131" s="8">
        <f t="shared" si="4"/>
        <v>0</v>
      </c>
      <c r="U131" s="4"/>
      <c r="V131" s="4">
        <v>8.64</v>
      </c>
    </row>
    <row r="132" spans="1:22" x14ac:dyDescent="0.2">
      <c r="A132" s="11">
        <v>40437</v>
      </c>
      <c r="B132" s="8"/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8"/>
      <c r="S132" s="12"/>
      <c r="T132" s="8">
        <f t="shared" si="4"/>
        <v>0</v>
      </c>
      <c r="U132" s="4"/>
      <c r="V132" s="4">
        <v>8.64</v>
      </c>
    </row>
    <row r="133" spans="1:22" x14ac:dyDescent="0.2">
      <c r="A133" s="11">
        <v>40438</v>
      </c>
      <c r="B133" s="8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12"/>
      <c r="T133" s="8">
        <f t="shared" si="4"/>
        <v>0</v>
      </c>
      <c r="U133" s="4"/>
      <c r="V133" s="4">
        <v>8.64</v>
      </c>
    </row>
    <row r="134" spans="1:22" x14ac:dyDescent="0.2">
      <c r="A134" s="11">
        <v>40439</v>
      </c>
      <c r="B134" s="8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12"/>
      <c r="T134" s="8">
        <f t="shared" si="4"/>
        <v>0</v>
      </c>
      <c r="U134" s="4"/>
      <c r="V134" s="4">
        <v>5</v>
      </c>
    </row>
    <row r="135" spans="1:22" x14ac:dyDescent="0.2">
      <c r="A135" s="11">
        <v>40440</v>
      </c>
      <c r="B135" s="8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 s="8">
        <f t="shared" si="4"/>
        <v>0</v>
      </c>
      <c r="U135" s="4"/>
      <c r="V135" s="4">
        <v>12</v>
      </c>
    </row>
    <row r="136" spans="1:22" x14ac:dyDescent="0.2">
      <c r="A136" s="11">
        <v>40441</v>
      </c>
      <c r="B136" s="8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 s="8">
        <f>SUM(B136:S136)</f>
        <v>0</v>
      </c>
      <c r="U136" s="4"/>
      <c r="V136" s="4">
        <v>12</v>
      </c>
    </row>
    <row r="137" spans="1:22" x14ac:dyDescent="0.2">
      <c r="A137" s="11">
        <v>40442</v>
      </c>
      <c r="B137" s="8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 s="8">
        <f>SUM(B137:S137)</f>
        <v>0</v>
      </c>
      <c r="U137" s="4"/>
      <c r="V137" s="4">
        <v>12</v>
      </c>
    </row>
    <row r="138" spans="1:22" x14ac:dyDescent="0.2">
      <c r="A138" s="11">
        <v>40443</v>
      </c>
      <c r="B138" s="6"/>
      <c r="I138" s="6"/>
      <c r="O138" s="6"/>
      <c r="R138" s="6"/>
      <c r="T138" s="6"/>
      <c r="V138" s="4"/>
    </row>
    <row r="139" spans="1:22" x14ac:dyDescent="0.2">
      <c r="B139" s="71" t="s">
        <v>41</v>
      </c>
      <c r="C139" s="71"/>
      <c r="D139" s="71"/>
      <c r="E139" s="71"/>
      <c r="F139" s="71"/>
      <c r="G139" s="71"/>
      <c r="H139" s="71"/>
      <c r="I139" s="71" t="s">
        <v>42</v>
      </c>
      <c r="J139" s="71"/>
      <c r="K139" s="71"/>
      <c r="L139" s="71"/>
      <c r="M139" s="71"/>
      <c r="N139" s="71"/>
      <c r="O139" s="71" t="s">
        <v>43</v>
      </c>
      <c r="P139" s="71"/>
      <c r="Q139" s="71"/>
      <c r="R139" s="71" t="s">
        <v>44</v>
      </c>
      <c r="S139" s="71"/>
      <c r="T139" s="69" t="s">
        <v>45</v>
      </c>
      <c r="U139" t="s">
        <v>46</v>
      </c>
    </row>
    <row r="140" spans="1:22" x14ac:dyDescent="0.2">
      <c r="B140" t="s">
        <v>48</v>
      </c>
      <c r="C140" t="s">
        <v>49</v>
      </c>
      <c r="D140" t="s">
        <v>50</v>
      </c>
      <c r="E140" t="s">
        <v>51</v>
      </c>
      <c r="F140" t="s">
        <v>52</v>
      </c>
      <c r="G140" t="s">
        <v>53</v>
      </c>
      <c r="H140" s="1" t="s">
        <v>54</v>
      </c>
      <c r="I140" t="s">
        <v>55</v>
      </c>
      <c r="J140" t="s">
        <v>56</v>
      </c>
      <c r="K140" t="s">
        <v>57</v>
      </c>
      <c r="L140" t="s">
        <v>58</v>
      </c>
      <c r="M140" t="s">
        <v>64</v>
      </c>
      <c r="N140" s="1" t="s">
        <v>54</v>
      </c>
      <c r="O140" t="s">
        <v>60</v>
      </c>
      <c r="P140" t="s">
        <v>61</v>
      </c>
      <c r="Q140" s="1" t="s">
        <v>54</v>
      </c>
      <c r="R140" t="s">
        <v>65</v>
      </c>
      <c r="S140" s="1" t="s">
        <v>63</v>
      </c>
      <c r="T140" s="70"/>
    </row>
    <row r="141" spans="1:22" x14ac:dyDescent="0.2">
      <c r="A141" t="s">
        <v>66</v>
      </c>
      <c r="B141">
        <f t="shared" ref="B141:V141" si="5">SUM(B9:B110)</f>
        <v>7326.49</v>
      </c>
      <c r="C141">
        <f t="shared" si="5"/>
        <v>157.95999999999998</v>
      </c>
      <c r="D141">
        <f t="shared" si="5"/>
        <v>0</v>
      </c>
      <c r="E141">
        <f t="shared" si="5"/>
        <v>8</v>
      </c>
      <c r="F141">
        <f t="shared" si="5"/>
        <v>0</v>
      </c>
      <c r="G141">
        <f t="shared" si="5"/>
        <v>2</v>
      </c>
      <c r="H141">
        <f t="shared" si="5"/>
        <v>0</v>
      </c>
      <c r="I141">
        <f t="shared" si="5"/>
        <v>1250.8499999999999</v>
      </c>
      <c r="J141">
        <f t="shared" si="5"/>
        <v>4</v>
      </c>
      <c r="K141">
        <f t="shared" si="5"/>
        <v>0</v>
      </c>
      <c r="L141">
        <f t="shared" si="5"/>
        <v>40.010000000000005</v>
      </c>
      <c r="M141">
        <f t="shared" si="5"/>
        <v>16.990000000000002</v>
      </c>
      <c r="N141">
        <f t="shared" si="5"/>
        <v>0</v>
      </c>
      <c r="O141">
        <f t="shared" si="5"/>
        <v>157</v>
      </c>
      <c r="P141">
        <f t="shared" si="5"/>
        <v>0</v>
      </c>
      <c r="Q141">
        <f t="shared" si="5"/>
        <v>2</v>
      </c>
      <c r="R141">
        <f t="shared" si="5"/>
        <v>29.94</v>
      </c>
      <c r="S141">
        <f t="shared" si="5"/>
        <v>23.939999999999998</v>
      </c>
      <c r="T141">
        <f t="shared" si="5"/>
        <v>9019.18</v>
      </c>
      <c r="U141">
        <f t="shared" si="5"/>
        <v>938.90000000000032</v>
      </c>
      <c r="V141" t="e">
        <f t="shared" si="5"/>
        <v>#VALUE!</v>
      </c>
    </row>
  </sheetData>
  <mergeCells count="18">
    <mergeCell ref="T139:T140"/>
    <mergeCell ref="B7:H7"/>
    <mergeCell ref="I7:N7"/>
    <mergeCell ref="O7:Q7"/>
    <mergeCell ref="R7:S7"/>
    <mergeCell ref="I139:N139"/>
    <mergeCell ref="B139:H139"/>
    <mergeCell ref="O139:Q139"/>
    <mergeCell ref="R139:S139"/>
    <mergeCell ref="V7:V8"/>
    <mergeCell ref="E3:F3"/>
    <mergeCell ref="D5:G5"/>
    <mergeCell ref="A1:C1"/>
    <mergeCell ref="A2:C2"/>
    <mergeCell ref="A3:C3"/>
    <mergeCell ref="A4:D4"/>
    <mergeCell ref="A5:C5"/>
    <mergeCell ref="T7:T8"/>
  </mergeCells>
  <phoneticPr fontId="2" type="noConversion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3"/>
  </sheetPr>
  <dimension ref="A1:Z150"/>
  <sheetViews>
    <sheetView zoomScaleNormal="100" workbookViewId="0">
      <pane ySplit="8" topLeftCell="A87" activePane="bottomLeft" state="frozen"/>
      <selection pane="bottomLeft" activeCell="S113" sqref="B113:S11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187</v>
      </c>
      <c r="B1" s="68"/>
      <c r="C1" s="68"/>
      <c r="D1" s="10" t="s">
        <v>195</v>
      </c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D2" t="s">
        <v>196</v>
      </c>
      <c r="H2" s="1"/>
      <c r="I2"/>
      <c r="N2" s="1"/>
      <c r="O2"/>
      <c r="Q2" s="1"/>
      <c r="R2"/>
      <c r="S2" s="1"/>
      <c r="T2"/>
    </row>
    <row r="3" spans="1:22" x14ac:dyDescent="0.2">
      <c r="A3" s="73" t="s">
        <v>197</v>
      </c>
      <c r="B3" s="73"/>
      <c r="C3" s="73"/>
      <c r="D3" t="s">
        <v>198</v>
      </c>
      <c r="I3" s="65" t="s">
        <v>199</v>
      </c>
      <c r="J3" s="65"/>
      <c r="L3" s="1"/>
      <c r="N3" s="1"/>
      <c r="O3"/>
      <c r="Q3" s="1"/>
      <c r="R3"/>
      <c r="S3" s="1"/>
      <c r="T3"/>
    </row>
    <row r="4" spans="1:22" x14ac:dyDescent="0.2">
      <c r="A4" s="73" t="s">
        <v>200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</v>
      </c>
      <c r="C13">
        <v>0.8</v>
      </c>
      <c r="D13">
        <v>0</v>
      </c>
      <c r="E13">
        <v>0</v>
      </c>
      <c r="F13">
        <v>0.4</v>
      </c>
      <c r="G13">
        <v>0</v>
      </c>
      <c r="H13" s="1">
        <v>0</v>
      </c>
      <c r="I13" s="4">
        <v>0</v>
      </c>
      <c r="J13" s="4">
        <v>0.6</v>
      </c>
      <c r="K13" s="4">
        <v>0</v>
      </c>
      <c r="L13" s="4">
        <v>0.4</v>
      </c>
      <c r="M13" s="4">
        <v>0</v>
      </c>
      <c r="N13" s="1">
        <v>0</v>
      </c>
      <c r="O13" s="4">
        <v>27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29.2</v>
      </c>
      <c r="U13">
        <v>0.8</v>
      </c>
      <c r="V13">
        <f t="shared" si="1"/>
        <v>30</v>
      </c>
    </row>
    <row r="14" spans="1:22" x14ac:dyDescent="0.2">
      <c r="A14" s="11">
        <v>40319</v>
      </c>
      <c r="B14">
        <v>0</v>
      </c>
      <c r="C14">
        <v>0.8</v>
      </c>
      <c r="D14">
        <v>0</v>
      </c>
      <c r="E14">
        <v>0</v>
      </c>
      <c r="F14">
        <v>0.4</v>
      </c>
      <c r="G14">
        <v>0</v>
      </c>
      <c r="H14" s="1">
        <v>0</v>
      </c>
      <c r="I14" s="4">
        <v>0</v>
      </c>
      <c r="J14" s="4">
        <v>0.6</v>
      </c>
      <c r="K14" s="4">
        <v>0</v>
      </c>
      <c r="L14" s="4">
        <v>0.4</v>
      </c>
      <c r="M14" s="4">
        <v>0</v>
      </c>
      <c r="N14" s="1">
        <v>0</v>
      </c>
      <c r="O14" s="4">
        <v>27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29.2</v>
      </c>
      <c r="U14">
        <v>0.8</v>
      </c>
      <c r="V14">
        <f t="shared" si="1"/>
        <v>30</v>
      </c>
    </row>
    <row r="15" spans="1:22" x14ac:dyDescent="0.2">
      <c r="A15" s="11">
        <v>40320</v>
      </c>
      <c r="B15">
        <v>0</v>
      </c>
      <c r="C15">
        <v>0.8</v>
      </c>
      <c r="D15">
        <v>0</v>
      </c>
      <c r="E15">
        <v>0</v>
      </c>
      <c r="F15">
        <v>0.4</v>
      </c>
      <c r="G15">
        <v>0</v>
      </c>
      <c r="H15" s="1">
        <v>0</v>
      </c>
      <c r="I15" s="4">
        <v>0</v>
      </c>
      <c r="J15" s="4">
        <v>0.6</v>
      </c>
      <c r="K15" s="4">
        <v>0</v>
      </c>
      <c r="L15" s="4">
        <v>0.4</v>
      </c>
      <c r="M15" s="4">
        <v>0</v>
      </c>
      <c r="N15" s="1">
        <v>0</v>
      </c>
      <c r="O15" s="4">
        <v>27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29.2</v>
      </c>
      <c r="U15">
        <v>0.8</v>
      </c>
      <c r="V15">
        <f t="shared" si="1"/>
        <v>30</v>
      </c>
    </row>
    <row r="16" spans="1:22" x14ac:dyDescent="0.2">
      <c r="A16" s="11">
        <v>40321</v>
      </c>
      <c r="B16">
        <v>0</v>
      </c>
      <c r="C16">
        <v>0.8</v>
      </c>
      <c r="D16">
        <v>0</v>
      </c>
      <c r="E16">
        <v>0</v>
      </c>
      <c r="F16">
        <v>0.4</v>
      </c>
      <c r="G16">
        <v>0</v>
      </c>
      <c r="H16" s="1">
        <v>0</v>
      </c>
      <c r="I16" s="4">
        <v>0</v>
      </c>
      <c r="J16" s="4">
        <v>0.6</v>
      </c>
      <c r="K16" s="4">
        <v>0</v>
      </c>
      <c r="L16" s="4">
        <v>0.4</v>
      </c>
      <c r="M16" s="4">
        <v>0</v>
      </c>
      <c r="N16" s="1">
        <v>0</v>
      </c>
      <c r="O16" s="4">
        <v>27</v>
      </c>
      <c r="P16" s="4">
        <v>0</v>
      </c>
      <c r="Q16" s="1">
        <v>0</v>
      </c>
      <c r="R16" s="4">
        <v>0</v>
      </c>
      <c r="S16" s="1">
        <v>0</v>
      </c>
      <c r="T16">
        <f>SUM(B16:S16)</f>
        <v>29.2</v>
      </c>
      <c r="U16">
        <v>0.8</v>
      </c>
      <c r="V16">
        <f>T16+U16</f>
        <v>30</v>
      </c>
    </row>
    <row r="17" spans="1:22" x14ac:dyDescent="0.2">
      <c r="A17" s="11">
        <v>40322</v>
      </c>
      <c r="B17">
        <v>0</v>
      </c>
      <c r="C17">
        <v>0.8</v>
      </c>
      <c r="D17">
        <v>0</v>
      </c>
      <c r="E17">
        <v>0</v>
      </c>
      <c r="F17">
        <v>0.4</v>
      </c>
      <c r="G17">
        <v>0</v>
      </c>
      <c r="H17" s="1">
        <v>0</v>
      </c>
      <c r="I17" s="4">
        <v>0</v>
      </c>
      <c r="J17" s="4">
        <v>0.6</v>
      </c>
      <c r="K17" s="4">
        <v>0</v>
      </c>
      <c r="L17" s="4">
        <v>0.4</v>
      </c>
      <c r="M17" s="4">
        <v>0</v>
      </c>
      <c r="N17" s="1">
        <v>0</v>
      </c>
      <c r="O17" s="4">
        <v>27</v>
      </c>
      <c r="P17" s="4">
        <v>0</v>
      </c>
      <c r="Q17" s="1">
        <v>0</v>
      </c>
      <c r="R17" s="4">
        <v>0</v>
      </c>
      <c r="S17" s="1">
        <v>0</v>
      </c>
      <c r="T17">
        <f>SUM(B17:S17)</f>
        <v>29.2</v>
      </c>
      <c r="U17">
        <v>0.8</v>
      </c>
      <c r="V17">
        <f>T17+U17</f>
        <v>30</v>
      </c>
    </row>
    <row r="18" spans="1:22" x14ac:dyDescent="0.2">
      <c r="A18" s="11">
        <v>40323</v>
      </c>
      <c r="B18">
        <v>13</v>
      </c>
      <c r="C18">
        <v>4.5</v>
      </c>
      <c r="D18">
        <v>0</v>
      </c>
      <c r="E18">
        <v>0</v>
      </c>
      <c r="F18">
        <v>0.5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0.5</v>
      </c>
      <c r="M18" s="4">
        <v>0</v>
      </c>
      <c r="N18" s="1">
        <v>0</v>
      </c>
      <c r="O18" s="4">
        <v>7</v>
      </c>
      <c r="P18" s="4">
        <v>0</v>
      </c>
      <c r="Q18" s="1">
        <v>0</v>
      </c>
      <c r="R18" s="4">
        <v>0</v>
      </c>
      <c r="S18" s="1">
        <v>0</v>
      </c>
      <c r="T18">
        <f>SUM(B18:S18)</f>
        <v>25.5</v>
      </c>
      <c r="U18">
        <v>11</v>
      </c>
      <c r="V18">
        <f>T18+U18</f>
        <v>36.5</v>
      </c>
    </row>
    <row r="19" spans="1:22" x14ac:dyDescent="0.2">
      <c r="A19" s="11">
        <v>40324</v>
      </c>
      <c r="B19">
        <v>13</v>
      </c>
      <c r="C19">
        <v>4.5</v>
      </c>
      <c r="D19">
        <v>0</v>
      </c>
      <c r="E19">
        <v>0</v>
      </c>
      <c r="F19">
        <v>0.5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0.5</v>
      </c>
      <c r="M19" s="4">
        <v>0</v>
      </c>
      <c r="N19" s="1">
        <v>0</v>
      </c>
      <c r="O19" s="4">
        <v>7</v>
      </c>
      <c r="P19" s="4">
        <v>0</v>
      </c>
      <c r="Q19" s="1">
        <v>0</v>
      </c>
      <c r="R19" s="4">
        <v>0</v>
      </c>
      <c r="S19" s="1">
        <v>0</v>
      </c>
      <c r="T19">
        <f>SUM(B19:S19)</f>
        <v>25.5</v>
      </c>
      <c r="U19">
        <v>11</v>
      </c>
      <c r="V19">
        <f>T19+U19</f>
        <v>36.5</v>
      </c>
    </row>
    <row r="20" spans="1:22" x14ac:dyDescent="0.2">
      <c r="A20" s="11">
        <v>40325</v>
      </c>
      <c r="B20">
        <v>67</v>
      </c>
      <c r="C20">
        <v>5</v>
      </c>
      <c r="D20">
        <v>0</v>
      </c>
      <c r="E20">
        <v>0</v>
      </c>
      <c r="F20">
        <v>0.5</v>
      </c>
      <c r="G20">
        <v>0</v>
      </c>
      <c r="H20" s="1">
        <v>0</v>
      </c>
      <c r="I20" s="4">
        <v>0.5</v>
      </c>
      <c r="J20" s="4">
        <v>0</v>
      </c>
      <c r="K20" s="4">
        <v>0</v>
      </c>
      <c r="L20" s="4">
        <v>0.5</v>
      </c>
      <c r="M20" s="4">
        <v>0</v>
      </c>
      <c r="N20" s="1">
        <v>0</v>
      </c>
      <c r="O20" s="4">
        <v>9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82.5</v>
      </c>
      <c r="U20">
        <v>53</v>
      </c>
      <c r="V20">
        <f t="shared" si="1"/>
        <v>135.5</v>
      </c>
    </row>
    <row r="21" spans="1:22" x14ac:dyDescent="0.2">
      <c r="A21" s="11">
        <v>40326</v>
      </c>
      <c r="B21">
        <v>67</v>
      </c>
      <c r="C21">
        <v>5</v>
      </c>
      <c r="D21">
        <v>0</v>
      </c>
      <c r="E21">
        <v>0</v>
      </c>
      <c r="F21">
        <v>0.5</v>
      </c>
      <c r="G21">
        <v>0</v>
      </c>
      <c r="H21" s="1">
        <v>0</v>
      </c>
      <c r="I21" s="4">
        <v>0.5</v>
      </c>
      <c r="J21" s="4">
        <v>0</v>
      </c>
      <c r="K21" s="4">
        <v>0</v>
      </c>
      <c r="L21" s="4">
        <v>0.5</v>
      </c>
      <c r="M21" s="4">
        <v>0</v>
      </c>
      <c r="N21" s="1">
        <v>0</v>
      </c>
      <c r="O21" s="4">
        <v>9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82.5</v>
      </c>
      <c r="U21">
        <v>53</v>
      </c>
      <c r="V21">
        <f t="shared" si="1"/>
        <v>135.5</v>
      </c>
    </row>
    <row r="22" spans="1:22" x14ac:dyDescent="0.2">
      <c r="A22" s="11">
        <v>40327</v>
      </c>
      <c r="B22">
        <v>53.5</v>
      </c>
      <c r="C22">
        <v>6.5</v>
      </c>
      <c r="D22">
        <v>0</v>
      </c>
      <c r="E22">
        <v>0</v>
      </c>
      <c r="F22">
        <v>1.5</v>
      </c>
      <c r="G22">
        <v>0</v>
      </c>
      <c r="H22" s="1">
        <v>0</v>
      </c>
      <c r="I22" s="4">
        <v>0</v>
      </c>
      <c r="J22" s="4">
        <v>0</v>
      </c>
      <c r="K22" s="4">
        <v>0</v>
      </c>
      <c r="L22" s="4">
        <v>4</v>
      </c>
      <c r="M22" s="4">
        <v>0</v>
      </c>
      <c r="N22" s="1">
        <v>0</v>
      </c>
      <c r="O22" s="4">
        <v>15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80.5</v>
      </c>
      <c r="U22">
        <v>36.5</v>
      </c>
      <c r="V22">
        <f t="shared" si="1"/>
        <v>117</v>
      </c>
    </row>
    <row r="23" spans="1:22" x14ac:dyDescent="0.2">
      <c r="A23" s="11">
        <v>40328</v>
      </c>
      <c r="B23">
        <v>53.5</v>
      </c>
      <c r="C23">
        <v>6.5</v>
      </c>
      <c r="D23">
        <v>0</v>
      </c>
      <c r="E23">
        <v>0</v>
      </c>
      <c r="F23">
        <v>1.5</v>
      </c>
      <c r="G23">
        <v>0</v>
      </c>
      <c r="H23" s="1">
        <v>0</v>
      </c>
      <c r="I23" s="4">
        <v>0</v>
      </c>
      <c r="J23" s="4">
        <v>0</v>
      </c>
      <c r="K23" s="4">
        <v>0</v>
      </c>
      <c r="L23" s="4">
        <v>4</v>
      </c>
      <c r="M23" s="4">
        <v>0</v>
      </c>
      <c r="N23" s="1">
        <v>0</v>
      </c>
      <c r="O23" s="4">
        <v>15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80.5</v>
      </c>
      <c r="U23">
        <v>36.5</v>
      </c>
      <c r="V23">
        <f t="shared" si="1"/>
        <v>117</v>
      </c>
    </row>
    <row r="24" spans="1:22" x14ac:dyDescent="0.2">
      <c r="A24" s="11">
        <v>40329</v>
      </c>
      <c r="B24">
        <v>53.5</v>
      </c>
      <c r="C24">
        <v>6.5</v>
      </c>
      <c r="D24">
        <v>0</v>
      </c>
      <c r="E24">
        <v>0</v>
      </c>
      <c r="F24">
        <v>1.5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4</v>
      </c>
      <c r="M24" s="4">
        <v>0</v>
      </c>
      <c r="N24" s="1">
        <v>0</v>
      </c>
      <c r="O24" s="4">
        <v>15</v>
      </c>
      <c r="P24" s="4">
        <v>0</v>
      </c>
      <c r="Q24" s="1">
        <v>0</v>
      </c>
      <c r="R24" s="4">
        <v>0</v>
      </c>
      <c r="S24" s="1">
        <v>0</v>
      </c>
      <c r="T24">
        <f>SUM(B24:S24)</f>
        <v>80.5</v>
      </c>
      <c r="U24">
        <v>36.5</v>
      </c>
      <c r="V24">
        <f>T24+U24</f>
        <v>117</v>
      </c>
    </row>
    <row r="25" spans="1:22" x14ac:dyDescent="0.2">
      <c r="A25" s="11">
        <v>40330</v>
      </c>
      <c r="B25">
        <v>53.5</v>
      </c>
      <c r="C25">
        <v>6.5</v>
      </c>
      <c r="D25">
        <v>0</v>
      </c>
      <c r="E25">
        <v>0</v>
      </c>
      <c r="F25">
        <v>1.5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4</v>
      </c>
      <c r="M25" s="4">
        <v>0</v>
      </c>
      <c r="N25" s="1">
        <v>0</v>
      </c>
      <c r="O25" s="4">
        <v>15</v>
      </c>
      <c r="P25" s="4">
        <v>0</v>
      </c>
      <c r="Q25" s="1">
        <v>0</v>
      </c>
      <c r="R25" s="4">
        <v>0</v>
      </c>
      <c r="S25" s="1">
        <v>0</v>
      </c>
      <c r="T25">
        <f>SUM(B25:S25)</f>
        <v>80.5</v>
      </c>
      <c r="U25">
        <v>36.5</v>
      </c>
      <c r="V25">
        <f>T25+U25</f>
        <v>117</v>
      </c>
    </row>
    <row r="26" spans="1:22" x14ac:dyDescent="0.2">
      <c r="A26" s="11">
        <v>40331</v>
      </c>
      <c r="B26">
        <v>5.5</v>
      </c>
      <c r="C26">
        <v>0.5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1.5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7.5</v>
      </c>
      <c r="U26">
        <v>6.5</v>
      </c>
      <c r="V26">
        <f t="shared" si="1"/>
        <v>14</v>
      </c>
    </row>
    <row r="27" spans="1:22" x14ac:dyDescent="0.2">
      <c r="A27" s="11">
        <v>40332</v>
      </c>
      <c r="B27">
        <v>5.5</v>
      </c>
      <c r="C27">
        <v>0.5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1.5</v>
      </c>
      <c r="P27" s="4">
        <v>0</v>
      </c>
      <c r="Q27" s="1">
        <v>0</v>
      </c>
      <c r="R27" s="4">
        <v>0</v>
      </c>
      <c r="S27" s="1">
        <v>0</v>
      </c>
      <c r="T27">
        <f>SUM(B27:S27)</f>
        <v>7.5</v>
      </c>
      <c r="U27">
        <v>6.5</v>
      </c>
      <c r="V27">
        <f>T27+U27</f>
        <v>14</v>
      </c>
    </row>
    <row r="28" spans="1:22" x14ac:dyDescent="0.2">
      <c r="A28" s="11">
        <v>40333</v>
      </c>
      <c r="B28">
        <v>11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1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5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17</v>
      </c>
      <c r="U28">
        <v>7</v>
      </c>
      <c r="V28">
        <f t="shared" si="1"/>
        <v>24</v>
      </c>
    </row>
    <row r="29" spans="1:22" x14ac:dyDescent="0.2">
      <c r="A29" s="11">
        <v>40334</v>
      </c>
      <c r="B29">
        <v>25.33</v>
      </c>
      <c r="C29">
        <v>1.33</v>
      </c>
      <c r="D29">
        <v>0</v>
      </c>
      <c r="E29">
        <v>0</v>
      </c>
      <c r="F29">
        <v>0.67</v>
      </c>
      <c r="G29">
        <v>0</v>
      </c>
      <c r="H29">
        <v>0</v>
      </c>
      <c r="I29">
        <v>0</v>
      </c>
      <c r="J29">
        <v>0</v>
      </c>
      <c r="K29">
        <v>0</v>
      </c>
      <c r="L29">
        <v>1.33</v>
      </c>
      <c r="M29">
        <v>0</v>
      </c>
      <c r="N29">
        <v>0</v>
      </c>
      <c r="O29">
        <v>5.33</v>
      </c>
      <c r="P29">
        <v>0</v>
      </c>
      <c r="Q29">
        <v>0</v>
      </c>
      <c r="R29">
        <v>0</v>
      </c>
      <c r="S29">
        <v>0</v>
      </c>
      <c r="T29">
        <f>SUM(B29:S29)</f>
        <v>33.989999999999995</v>
      </c>
      <c r="U29">
        <v>11.33</v>
      </c>
      <c r="V29">
        <f>T29+U29</f>
        <v>45.319999999999993</v>
      </c>
    </row>
    <row r="30" spans="1:22" x14ac:dyDescent="0.2">
      <c r="A30" s="11">
        <v>40335</v>
      </c>
      <c r="B30">
        <v>25.33</v>
      </c>
      <c r="C30">
        <v>1.33</v>
      </c>
      <c r="D30">
        <v>0</v>
      </c>
      <c r="E30">
        <v>0</v>
      </c>
      <c r="F30">
        <v>0.67</v>
      </c>
      <c r="G30">
        <v>0</v>
      </c>
      <c r="H30">
        <v>0</v>
      </c>
      <c r="I30">
        <v>0</v>
      </c>
      <c r="J30">
        <v>0</v>
      </c>
      <c r="K30">
        <v>0</v>
      </c>
      <c r="L30">
        <v>1.33</v>
      </c>
      <c r="M30">
        <v>0</v>
      </c>
      <c r="N30">
        <v>0</v>
      </c>
      <c r="O30">
        <v>5.33</v>
      </c>
      <c r="P30">
        <v>0</v>
      </c>
      <c r="Q30">
        <v>0</v>
      </c>
      <c r="R30">
        <v>0</v>
      </c>
      <c r="S30">
        <v>0</v>
      </c>
      <c r="T30">
        <f t="shared" si="0"/>
        <v>33.989999999999995</v>
      </c>
      <c r="U30">
        <v>11.33</v>
      </c>
      <c r="V30">
        <f t="shared" si="1"/>
        <v>45.319999999999993</v>
      </c>
    </row>
    <row r="31" spans="1:22" x14ac:dyDescent="0.2">
      <c r="A31" s="11">
        <v>40336</v>
      </c>
      <c r="B31">
        <v>25.33</v>
      </c>
      <c r="C31">
        <v>1.33</v>
      </c>
      <c r="D31">
        <v>0</v>
      </c>
      <c r="E31">
        <v>0</v>
      </c>
      <c r="F31">
        <v>0.67</v>
      </c>
      <c r="G31">
        <v>0</v>
      </c>
      <c r="H31">
        <v>0</v>
      </c>
      <c r="I31">
        <v>0</v>
      </c>
      <c r="J31">
        <v>0</v>
      </c>
      <c r="K31">
        <v>0</v>
      </c>
      <c r="L31">
        <v>1.33</v>
      </c>
      <c r="M31">
        <v>0</v>
      </c>
      <c r="N31">
        <v>0</v>
      </c>
      <c r="O31">
        <v>5.33</v>
      </c>
      <c r="P31">
        <v>0</v>
      </c>
      <c r="Q31">
        <v>0</v>
      </c>
      <c r="R31">
        <v>0</v>
      </c>
      <c r="S31">
        <v>0</v>
      </c>
      <c r="T31">
        <f t="shared" si="0"/>
        <v>33.989999999999995</v>
      </c>
      <c r="U31">
        <v>11.33</v>
      </c>
      <c r="V31">
        <f t="shared" si="1"/>
        <v>45.319999999999993</v>
      </c>
    </row>
    <row r="32" spans="1:22" x14ac:dyDescent="0.2">
      <c r="A32" s="11">
        <v>40337</v>
      </c>
      <c r="B32">
        <v>17.5</v>
      </c>
      <c r="C32">
        <v>1.5</v>
      </c>
      <c r="D32">
        <v>0</v>
      </c>
      <c r="E32">
        <v>0</v>
      </c>
      <c r="F32">
        <v>2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2.5</v>
      </c>
      <c r="P32">
        <v>0</v>
      </c>
      <c r="Q32">
        <v>0</v>
      </c>
      <c r="R32">
        <v>0</v>
      </c>
      <c r="S32">
        <v>0</v>
      </c>
      <c r="T32">
        <v>24.5</v>
      </c>
      <c r="U32">
        <v>6.5</v>
      </c>
      <c r="V32">
        <f t="shared" si="1"/>
        <v>31</v>
      </c>
    </row>
    <row r="33" spans="1:22" x14ac:dyDescent="0.2">
      <c r="A33" s="11">
        <v>40338</v>
      </c>
      <c r="B33">
        <v>17.5</v>
      </c>
      <c r="C33">
        <v>1.5</v>
      </c>
      <c r="D33">
        <v>0</v>
      </c>
      <c r="E33">
        <v>0</v>
      </c>
      <c r="F33">
        <v>2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2.5</v>
      </c>
      <c r="P33">
        <v>0</v>
      </c>
      <c r="Q33">
        <v>0</v>
      </c>
      <c r="R33">
        <v>0</v>
      </c>
      <c r="S33">
        <v>0</v>
      </c>
      <c r="T33">
        <f t="shared" si="0"/>
        <v>24.5</v>
      </c>
      <c r="U33">
        <v>6.5</v>
      </c>
      <c r="V33">
        <f t="shared" si="1"/>
        <v>31</v>
      </c>
    </row>
    <row r="34" spans="1:22" x14ac:dyDescent="0.2">
      <c r="A34" s="11">
        <v>40339</v>
      </c>
      <c r="B34">
        <v>3.5</v>
      </c>
      <c r="C34">
        <v>0</v>
      </c>
      <c r="D34">
        <v>0</v>
      </c>
      <c r="E34">
        <v>0</v>
      </c>
      <c r="F34">
        <v>0.5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f>SUM(B34:S34)</f>
        <v>5</v>
      </c>
      <c r="U34">
        <v>4</v>
      </c>
      <c r="V34">
        <f>T34+U34</f>
        <v>9</v>
      </c>
    </row>
    <row r="35" spans="1:22" x14ac:dyDescent="0.2">
      <c r="A35" s="11">
        <v>40340</v>
      </c>
      <c r="B35">
        <v>3.5</v>
      </c>
      <c r="C35">
        <v>0</v>
      </c>
      <c r="D35">
        <v>0</v>
      </c>
      <c r="E35">
        <v>0</v>
      </c>
      <c r="F35">
        <v>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f t="shared" si="0"/>
        <v>5</v>
      </c>
      <c r="U35">
        <v>4</v>
      </c>
      <c r="V35">
        <f t="shared" si="1"/>
        <v>9</v>
      </c>
    </row>
    <row r="36" spans="1:22" x14ac:dyDescent="0.2">
      <c r="A36" s="11">
        <v>40341</v>
      </c>
      <c r="B36">
        <v>16.600000000000001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</v>
      </c>
      <c r="K36">
        <v>0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f>SUM(B36:S36)</f>
        <v>18.93</v>
      </c>
      <c r="U36">
        <v>4.33</v>
      </c>
      <c r="V36">
        <f>T36+U36</f>
        <v>23.259999999999998</v>
      </c>
    </row>
    <row r="37" spans="1:22" x14ac:dyDescent="0.2">
      <c r="A37" s="11">
        <v>40342</v>
      </c>
      <c r="B37">
        <v>16.600000000000001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0.33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f t="shared" si="0"/>
        <v>18.93</v>
      </c>
      <c r="U37">
        <v>4.33</v>
      </c>
      <c r="V37">
        <f t="shared" si="1"/>
        <v>23.259999999999998</v>
      </c>
    </row>
    <row r="38" spans="1:22" x14ac:dyDescent="0.2">
      <c r="A38" s="11">
        <v>40343</v>
      </c>
      <c r="B38">
        <v>16.600000000000001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0.33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f t="shared" si="0"/>
        <v>18.93</v>
      </c>
      <c r="U38">
        <v>4.33</v>
      </c>
      <c r="V38">
        <f t="shared" si="1"/>
        <v>23.259999999999998</v>
      </c>
    </row>
    <row r="39" spans="1:22" x14ac:dyDescent="0.2">
      <c r="A39" s="11">
        <v>40344</v>
      </c>
      <c r="B39">
        <v>80.5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1.5</v>
      </c>
      <c r="J39">
        <v>0</v>
      </c>
      <c r="K39">
        <v>0</v>
      </c>
      <c r="L39">
        <v>6.5</v>
      </c>
      <c r="M39">
        <v>0</v>
      </c>
      <c r="N39">
        <v>0</v>
      </c>
      <c r="O39">
        <v>16</v>
      </c>
      <c r="P39">
        <v>0</v>
      </c>
      <c r="Q39">
        <v>0</v>
      </c>
      <c r="R39">
        <v>0</v>
      </c>
      <c r="S39">
        <v>0</v>
      </c>
      <c r="T39">
        <f t="shared" si="0"/>
        <v>104.5</v>
      </c>
      <c r="U39">
        <v>9</v>
      </c>
      <c r="V39">
        <f t="shared" si="1"/>
        <v>113.5</v>
      </c>
    </row>
    <row r="40" spans="1:22" x14ac:dyDescent="0.2">
      <c r="A40" s="11">
        <v>40345</v>
      </c>
      <c r="B40">
        <v>80.5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1.5</v>
      </c>
      <c r="J40">
        <v>0</v>
      </c>
      <c r="K40">
        <v>0</v>
      </c>
      <c r="L40">
        <v>6.5</v>
      </c>
      <c r="M40">
        <v>0</v>
      </c>
      <c r="N40">
        <v>0</v>
      </c>
      <c r="O40">
        <v>16</v>
      </c>
      <c r="P40">
        <v>0</v>
      </c>
      <c r="Q40">
        <v>0</v>
      </c>
      <c r="R40">
        <v>0</v>
      </c>
      <c r="S40">
        <v>0</v>
      </c>
      <c r="T40">
        <f t="shared" si="0"/>
        <v>104.5</v>
      </c>
      <c r="U40">
        <v>9</v>
      </c>
      <c r="V40">
        <f t="shared" si="1"/>
        <v>113.5</v>
      </c>
    </row>
    <row r="41" spans="1:22" x14ac:dyDescent="0.2">
      <c r="A41" s="11">
        <v>40346</v>
      </c>
      <c r="B41">
        <v>126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0.5</v>
      </c>
      <c r="J41">
        <v>0</v>
      </c>
      <c r="K41">
        <v>0</v>
      </c>
      <c r="L41">
        <v>0.5</v>
      </c>
      <c r="M41">
        <v>0</v>
      </c>
      <c r="N41">
        <v>0</v>
      </c>
      <c r="O41">
        <v>1.5</v>
      </c>
      <c r="P41">
        <v>0</v>
      </c>
      <c r="Q41">
        <v>0</v>
      </c>
      <c r="R41">
        <v>1</v>
      </c>
      <c r="S41">
        <v>0</v>
      </c>
      <c r="T41">
        <f>SUM(B41:S41)</f>
        <v>129.5</v>
      </c>
      <c r="U41">
        <v>7.5</v>
      </c>
      <c r="V41">
        <f>T41+U41</f>
        <v>137</v>
      </c>
    </row>
    <row r="42" spans="1:22" x14ac:dyDescent="0.2">
      <c r="A42" s="11">
        <v>40347</v>
      </c>
      <c r="B42">
        <v>126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0</v>
      </c>
      <c r="K42">
        <v>0</v>
      </c>
      <c r="L42">
        <v>0.5</v>
      </c>
      <c r="M42">
        <v>0</v>
      </c>
      <c r="N42">
        <v>0</v>
      </c>
      <c r="O42">
        <v>1.5</v>
      </c>
      <c r="P42">
        <v>0</v>
      </c>
      <c r="Q42">
        <v>0</v>
      </c>
      <c r="R42">
        <v>1</v>
      </c>
      <c r="S42">
        <v>0</v>
      </c>
      <c r="T42">
        <f t="shared" si="0"/>
        <v>129.5</v>
      </c>
      <c r="U42">
        <v>7.5</v>
      </c>
      <c r="V42">
        <f t="shared" si="1"/>
        <v>137</v>
      </c>
    </row>
    <row r="43" spans="1:22" x14ac:dyDescent="0.2">
      <c r="A43" s="11">
        <v>40348</v>
      </c>
      <c r="B43">
        <v>229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3</v>
      </c>
      <c r="M43">
        <v>0</v>
      </c>
      <c r="N43">
        <v>0</v>
      </c>
      <c r="O43">
        <v>6</v>
      </c>
      <c r="P43">
        <v>0</v>
      </c>
      <c r="Q43">
        <v>0</v>
      </c>
      <c r="R43">
        <v>0</v>
      </c>
      <c r="S43">
        <v>0</v>
      </c>
      <c r="T43">
        <f>SUM(B43:S43)</f>
        <v>240</v>
      </c>
      <c r="U43">
        <v>14</v>
      </c>
      <c r="V43">
        <f>T43+U43</f>
        <v>254</v>
      </c>
    </row>
    <row r="44" spans="1:22" x14ac:dyDescent="0.2">
      <c r="A44" s="11">
        <v>40349</v>
      </c>
      <c r="B44">
        <v>229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  <c r="L44">
        <v>3</v>
      </c>
      <c r="M44">
        <v>0</v>
      </c>
      <c r="N44">
        <v>0</v>
      </c>
      <c r="O44">
        <v>6</v>
      </c>
      <c r="P44">
        <v>0</v>
      </c>
      <c r="Q44">
        <v>0</v>
      </c>
      <c r="R44">
        <v>0</v>
      </c>
      <c r="S44">
        <v>0</v>
      </c>
      <c r="T44">
        <f t="shared" si="0"/>
        <v>240</v>
      </c>
      <c r="U44">
        <v>14</v>
      </c>
      <c r="V44">
        <f t="shared" si="1"/>
        <v>254</v>
      </c>
    </row>
    <row r="45" spans="1:22" x14ac:dyDescent="0.2">
      <c r="A45" s="11">
        <v>40350</v>
      </c>
      <c r="B45">
        <v>229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3</v>
      </c>
      <c r="M45">
        <v>0</v>
      </c>
      <c r="N45">
        <v>0</v>
      </c>
      <c r="O45">
        <v>6</v>
      </c>
      <c r="P45">
        <v>0</v>
      </c>
      <c r="Q45">
        <v>0</v>
      </c>
      <c r="R45">
        <v>0</v>
      </c>
      <c r="S45">
        <v>0</v>
      </c>
      <c r="T45">
        <f t="shared" si="0"/>
        <v>240</v>
      </c>
      <c r="U45">
        <v>14</v>
      </c>
      <c r="V45">
        <f t="shared" si="1"/>
        <v>254</v>
      </c>
    </row>
    <row r="46" spans="1:22" x14ac:dyDescent="0.2">
      <c r="A46" s="11">
        <v>40351</v>
      </c>
      <c r="B46">
        <v>226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1.5</v>
      </c>
      <c r="P46">
        <v>0</v>
      </c>
      <c r="Q46">
        <v>0</v>
      </c>
      <c r="R46">
        <v>0</v>
      </c>
      <c r="S46">
        <v>0</v>
      </c>
      <c r="T46">
        <f t="shared" si="0"/>
        <v>228.5</v>
      </c>
      <c r="U46">
        <v>9</v>
      </c>
      <c r="V46">
        <f t="shared" si="1"/>
        <v>237.5</v>
      </c>
    </row>
    <row r="47" spans="1:22" x14ac:dyDescent="0.2">
      <c r="A47" s="11">
        <v>40352</v>
      </c>
      <c r="B47">
        <v>226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1.5</v>
      </c>
      <c r="P47">
        <v>0</v>
      </c>
      <c r="Q47">
        <v>0</v>
      </c>
      <c r="R47">
        <v>0</v>
      </c>
      <c r="S47">
        <v>0</v>
      </c>
      <c r="T47">
        <f t="shared" si="0"/>
        <v>228.5</v>
      </c>
      <c r="U47">
        <v>9</v>
      </c>
      <c r="V47">
        <f t="shared" si="1"/>
        <v>237.5</v>
      </c>
    </row>
    <row r="48" spans="1:22" x14ac:dyDescent="0.2">
      <c r="A48" s="11">
        <v>40353</v>
      </c>
      <c r="B48">
        <v>121</v>
      </c>
      <c r="C48">
        <v>3</v>
      </c>
      <c r="D48">
        <v>0</v>
      </c>
      <c r="E48">
        <v>0</v>
      </c>
      <c r="F48">
        <v>1</v>
      </c>
      <c r="G48">
        <v>0</v>
      </c>
      <c r="H48">
        <v>0</v>
      </c>
      <c r="I48">
        <v>4</v>
      </c>
      <c r="J48">
        <v>0</v>
      </c>
      <c r="K48">
        <v>0</v>
      </c>
      <c r="L48">
        <v>2</v>
      </c>
      <c r="M48">
        <v>0</v>
      </c>
      <c r="N48">
        <v>0</v>
      </c>
      <c r="O48">
        <v>11</v>
      </c>
      <c r="P48">
        <v>0</v>
      </c>
      <c r="Q48">
        <v>0</v>
      </c>
      <c r="R48">
        <v>0</v>
      </c>
      <c r="S48">
        <v>0</v>
      </c>
      <c r="T48">
        <f t="shared" si="0"/>
        <v>142</v>
      </c>
      <c r="U48">
        <v>17</v>
      </c>
      <c r="V48">
        <f t="shared" si="1"/>
        <v>159</v>
      </c>
    </row>
    <row r="49" spans="1:22" x14ac:dyDescent="0.2">
      <c r="A49" s="11">
        <v>40354</v>
      </c>
      <c r="B49">
        <v>121</v>
      </c>
      <c r="C49">
        <v>3</v>
      </c>
      <c r="D49">
        <v>0</v>
      </c>
      <c r="E49">
        <v>0</v>
      </c>
      <c r="F49">
        <v>1</v>
      </c>
      <c r="G49">
        <v>0</v>
      </c>
      <c r="H49">
        <v>0</v>
      </c>
      <c r="I49">
        <v>4</v>
      </c>
      <c r="J49">
        <v>0</v>
      </c>
      <c r="K49">
        <v>0</v>
      </c>
      <c r="L49">
        <v>2</v>
      </c>
      <c r="M49">
        <v>0</v>
      </c>
      <c r="N49">
        <v>0</v>
      </c>
      <c r="O49">
        <v>11</v>
      </c>
      <c r="P49">
        <v>0</v>
      </c>
      <c r="Q49">
        <v>0</v>
      </c>
      <c r="R49">
        <v>0</v>
      </c>
      <c r="S49">
        <v>0</v>
      </c>
      <c r="T49">
        <f t="shared" si="0"/>
        <v>142</v>
      </c>
      <c r="U49">
        <v>17</v>
      </c>
      <c r="V49">
        <f t="shared" si="1"/>
        <v>159</v>
      </c>
    </row>
    <row r="50" spans="1:22" x14ac:dyDescent="0.2">
      <c r="A50" s="11">
        <v>40355</v>
      </c>
      <c r="B50">
        <v>105</v>
      </c>
      <c r="C50">
        <v>0.33</v>
      </c>
      <c r="D50">
        <v>0</v>
      </c>
      <c r="E50">
        <v>0</v>
      </c>
      <c r="F50">
        <v>0</v>
      </c>
      <c r="G50">
        <v>0</v>
      </c>
      <c r="H50">
        <v>0</v>
      </c>
      <c r="I50">
        <v>0.66</v>
      </c>
      <c r="J50">
        <v>0</v>
      </c>
      <c r="K50">
        <v>0</v>
      </c>
      <c r="L50">
        <v>1</v>
      </c>
      <c r="M50">
        <v>0</v>
      </c>
      <c r="N50">
        <v>0</v>
      </c>
      <c r="O50">
        <v>0.66</v>
      </c>
      <c r="P50">
        <v>0</v>
      </c>
      <c r="Q50">
        <v>0</v>
      </c>
      <c r="R50">
        <v>0.33</v>
      </c>
      <c r="S50">
        <v>0</v>
      </c>
      <c r="T50">
        <f t="shared" si="0"/>
        <v>107.97999999999999</v>
      </c>
      <c r="U50">
        <v>5</v>
      </c>
      <c r="V50">
        <f t="shared" si="1"/>
        <v>112.97999999999999</v>
      </c>
    </row>
    <row r="51" spans="1:22" x14ac:dyDescent="0.2">
      <c r="A51" s="11">
        <v>40356</v>
      </c>
      <c r="B51">
        <v>105</v>
      </c>
      <c r="C51">
        <v>0.33</v>
      </c>
      <c r="D51">
        <v>0</v>
      </c>
      <c r="E51">
        <v>0</v>
      </c>
      <c r="F51">
        <v>0</v>
      </c>
      <c r="G51">
        <v>0</v>
      </c>
      <c r="H51">
        <v>0</v>
      </c>
      <c r="I51">
        <v>0.66</v>
      </c>
      <c r="J51">
        <v>0</v>
      </c>
      <c r="K51">
        <v>0</v>
      </c>
      <c r="L51">
        <v>1</v>
      </c>
      <c r="M51">
        <v>0</v>
      </c>
      <c r="N51">
        <v>0</v>
      </c>
      <c r="O51">
        <v>0.66</v>
      </c>
      <c r="P51">
        <v>0</v>
      </c>
      <c r="Q51">
        <v>0</v>
      </c>
      <c r="R51">
        <v>0.33</v>
      </c>
      <c r="S51">
        <v>0</v>
      </c>
      <c r="T51">
        <f t="shared" si="0"/>
        <v>107.97999999999999</v>
      </c>
      <c r="U51">
        <v>5</v>
      </c>
      <c r="V51">
        <f t="shared" si="1"/>
        <v>112.97999999999999</v>
      </c>
    </row>
    <row r="52" spans="1:22" x14ac:dyDescent="0.2">
      <c r="A52" s="11">
        <v>40357</v>
      </c>
      <c r="B52">
        <v>105</v>
      </c>
      <c r="C52">
        <v>0.33</v>
      </c>
      <c r="D52">
        <v>0</v>
      </c>
      <c r="E52">
        <v>0</v>
      </c>
      <c r="F52">
        <v>0</v>
      </c>
      <c r="G52">
        <v>0</v>
      </c>
      <c r="H52">
        <v>0</v>
      </c>
      <c r="I52">
        <v>0.66</v>
      </c>
      <c r="J52">
        <v>0</v>
      </c>
      <c r="K52">
        <v>0</v>
      </c>
      <c r="L52">
        <v>1</v>
      </c>
      <c r="M52">
        <v>0</v>
      </c>
      <c r="N52">
        <v>0</v>
      </c>
      <c r="O52">
        <v>0.66</v>
      </c>
      <c r="P52">
        <v>0</v>
      </c>
      <c r="Q52">
        <v>0</v>
      </c>
      <c r="R52">
        <v>0.33</v>
      </c>
      <c r="S52">
        <v>0</v>
      </c>
      <c r="T52">
        <f>SUM(B52:S52)</f>
        <v>107.97999999999999</v>
      </c>
      <c r="U52">
        <v>5</v>
      </c>
      <c r="V52">
        <f>T52+U52</f>
        <v>112.97999999999999</v>
      </c>
    </row>
    <row r="53" spans="1:22" x14ac:dyDescent="0.2">
      <c r="A53" s="11">
        <v>40358</v>
      </c>
      <c r="B53">
        <v>24.5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f>SUM(B53:S53)</f>
        <v>26</v>
      </c>
      <c r="U53">
        <v>5.5</v>
      </c>
      <c r="V53">
        <f>T53+U53</f>
        <v>31.5</v>
      </c>
    </row>
    <row r="54" spans="1:22" x14ac:dyDescent="0.2">
      <c r="A54" s="11">
        <v>40359</v>
      </c>
      <c r="B54">
        <v>24.5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f t="shared" si="0"/>
        <v>26</v>
      </c>
      <c r="U54">
        <v>5.5</v>
      </c>
      <c r="V54">
        <f t="shared" si="1"/>
        <v>31.5</v>
      </c>
    </row>
    <row r="55" spans="1:22" x14ac:dyDescent="0.2">
      <c r="A55" s="11">
        <v>40360</v>
      </c>
      <c r="B55">
        <v>124</v>
      </c>
      <c r="C55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4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f>SUM(B55:S55)</f>
        <v>142</v>
      </c>
      <c r="U55">
        <v>58</v>
      </c>
      <c r="V55">
        <f>T55+U55</f>
        <v>200</v>
      </c>
    </row>
    <row r="56" spans="1:22" x14ac:dyDescent="0.2">
      <c r="A56" s="11">
        <v>40361</v>
      </c>
      <c r="B56">
        <v>124</v>
      </c>
      <c r="C56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4</v>
      </c>
      <c r="M56">
        <v>0</v>
      </c>
      <c r="N56">
        <v>0</v>
      </c>
      <c r="O56">
        <v>2</v>
      </c>
      <c r="P56">
        <v>0</v>
      </c>
      <c r="Q56">
        <v>0</v>
      </c>
      <c r="R56">
        <v>0</v>
      </c>
      <c r="S56">
        <v>0</v>
      </c>
      <c r="T56">
        <f t="shared" si="0"/>
        <v>142</v>
      </c>
      <c r="U56">
        <v>58</v>
      </c>
      <c r="V56">
        <f t="shared" si="1"/>
        <v>200</v>
      </c>
    </row>
    <row r="57" spans="1:22" x14ac:dyDescent="0.2">
      <c r="A57" s="11">
        <v>40362</v>
      </c>
      <c r="B57">
        <v>140</v>
      </c>
      <c r="C57">
        <v>6.5</v>
      </c>
      <c r="D57">
        <v>0</v>
      </c>
      <c r="E57">
        <v>0</v>
      </c>
      <c r="F57">
        <v>0</v>
      </c>
      <c r="G57">
        <v>0.25</v>
      </c>
      <c r="H57">
        <v>0</v>
      </c>
      <c r="I57">
        <v>4.75</v>
      </c>
      <c r="J57">
        <v>0.75</v>
      </c>
      <c r="K57">
        <v>0</v>
      </c>
      <c r="L57">
        <v>0</v>
      </c>
      <c r="M57">
        <v>1.5</v>
      </c>
      <c r="N57">
        <v>0</v>
      </c>
      <c r="O57">
        <v>0.5</v>
      </c>
      <c r="P57">
        <v>0</v>
      </c>
      <c r="Q57">
        <v>0</v>
      </c>
      <c r="R57">
        <v>3</v>
      </c>
      <c r="S57">
        <v>0</v>
      </c>
      <c r="T57">
        <f t="shared" si="0"/>
        <v>157.25</v>
      </c>
      <c r="U57">
        <v>11.5</v>
      </c>
      <c r="V57">
        <f t="shared" si="1"/>
        <v>168.75</v>
      </c>
    </row>
    <row r="58" spans="1:22" x14ac:dyDescent="0.2">
      <c r="A58" s="11">
        <v>40363</v>
      </c>
      <c r="B58">
        <v>140</v>
      </c>
      <c r="C58">
        <v>6.5</v>
      </c>
      <c r="D58">
        <v>0</v>
      </c>
      <c r="E58">
        <v>0</v>
      </c>
      <c r="F58">
        <v>0</v>
      </c>
      <c r="G58">
        <v>0.25</v>
      </c>
      <c r="H58">
        <v>0</v>
      </c>
      <c r="I58">
        <v>4.75</v>
      </c>
      <c r="J58">
        <v>0.75</v>
      </c>
      <c r="K58">
        <v>0</v>
      </c>
      <c r="L58">
        <v>0</v>
      </c>
      <c r="M58">
        <v>1.5</v>
      </c>
      <c r="N58">
        <v>0</v>
      </c>
      <c r="O58">
        <v>0.5</v>
      </c>
      <c r="P58">
        <v>0</v>
      </c>
      <c r="Q58">
        <v>0</v>
      </c>
      <c r="R58">
        <v>3</v>
      </c>
      <c r="S58">
        <v>0</v>
      </c>
      <c r="T58">
        <f t="shared" si="0"/>
        <v>157.25</v>
      </c>
      <c r="U58">
        <v>11.5</v>
      </c>
      <c r="V58">
        <f t="shared" si="1"/>
        <v>168.75</v>
      </c>
    </row>
    <row r="59" spans="1:22" x14ac:dyDescent="0.2">
      <c r="A59" s="11">
        <v>40364</v>
      </c>
      <c r="B59">
        <v>140</v>
      </c>
      <c r="C59">
        <v>6.5</v>
      </c>
      <c r="D59">
        <v>0</v>
      </c>
      <c r="E59">
        <v>0</v>
      </c>
      <c r="F59">
        <v>0</v>
      </c>
      <c r="G59">
        <v>0.25</v>
      </c>
      <c r="H59">
        <v>0</v>
      </c>
      <c r="I59">
        <v>4.75</v>
      </c>
      <c r="J59">
        <v>0.75</v>
      </c>
      <c r="K59">
        <v>0</v>
      </c>
      <c r="L59">
        <v>0</v>
      </c>
      <c r="M59">
        <v>1.5</v>
      </c>
      <c r="N59">
        <v>0</v>
      </c>
      <c r="O59">
        <v>0.5</v>
      </c>
      <c r="P59">
        <v>0</v>
      </c>
      <c r="Q59">
        <v>0</v>
      </c>
      <c r="R59">
        <v>3</v>
      </c>
      <c r="S59">
        <v>0</v>
      </c>
      <c r="T59">
        <f t="shared" si="0"/>
        <v>157.25</v>
      </c>
      <c r="U59">
        <v>11.5</v>
      </c>
      <c r="V59">
        <f t="shared" si="1"/>
        <v>168.75</v>
      </c>
    </row>
    <row r="60" spans="1:22" x14ac:dyDescent="0.2">
      <c r="A60" s="11">
        <v>40365</v>
      </c>
      <c r="B60">
        <v>140</v>
      </c>
      <c r="C60">
        <v>6.5</v>
      </c>
      <c r="D60">
        <v>0</v>
      </c>
      <c r="E60">
        <v>0</v>
      </c>
      <c r="F60">
        <v>0</v>
      </c>
      <c r="G60">
        <v>0.25</v>
      </c>
      <c r="H60">
        <v>0</v>
      </c>
      <c r="I60">
        <v>4.75</v>
      </c>
      <c r="J60">
        <v>0.75</v>
      </c>
      <c r="K60">
        <v>0</v>
      </c>
      <c r="L60">
        <v>0</v>
      </c>
      <c r="M60">
        <v>1.5</v>
      </c>
      <c r="N60">
        <v>0</v>
      </c>
      <c r="O60">
        <v>0.5</v>
      </c>
      <c r="P60">
        <v>0</v>
      </c>
      <c r="Q60">
        <v>0</v>
      </c>
      <c r="R60">
        <v>3</v>
      </c>
      <c r="S60">
        <v>0</v>
      </c>
      <c r="T60">
        <f t="shared" si="0"/>
        <v>157.25</v>
      </c>
      <c r="U60">
        <v>11.5</v>
      </c>
      <c r="V60">
        <f t="shared" si="1"/>
        <v>168.75</v>
      </c>
    </row>
    <row r="61" spans="1:22" x14ac:dyDescent="0.2">
      <c r="A61" s="11">
        <v>40366</v>
      </c>
      <c r="B61">
        <v>40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  <c r="T61">
        <f t="shared" si="0"/>
        <v>48</v>
      </c>
      <c r="U61">
        <v>9</v>
      </c>
      <c r="V61">
        <f t="shared" si="1"/>
        <v>57</v>
      </c>
    </row>
    <row r="62" spans="1:22" x14ac:dyDescent="0.2">
      <c r="A62" s="11">
        <v>40367</v>
      </c>
      <c r="B62">
        <v>24.5</v>
      </c>
      <c r="C62">
        <v>0.5</v>
      </c>
      <c r="D62">
        <v>0</v>
      </c>
      <c r="E62">
        <v>0.5</v>
      </c>
      <c r="F62">
        <v>0</v>
      </c>
      <c r="G62">
        <v>1</v>
      </c>
      <c r="H62">
        <v>0</v>
      </c>
      <c r="I62">
        <v>12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f t="shared" si="0"/>
        <v>40.5</v>
      </c>
      <c r="U62">
        <v>3</v>
      </c>
      <c r="V62">
        <f t="shared" si="1"/>
        <v>43.5</v>
      </c>
    </row>
    <row r="63" spans="1:22" x14ac:dyDescent="0.2">
      <c r="A63" s="11">
        <v>40368</v>
      </c>
      <c r="B63">
        <v>24.5</v>
      </c>
      <c r="C63">
        <v>0.5</v>
      </c>
      <c r="D63">
        <v>0</v>
      </c>
      <c r="E63">
        <v>0.5</v>
      </c>
      <c r="F63">
        <v>0</v>
      </c>
      <c r="G63">
        <v>1</v>
      </c>
      <c r="H63">
        <v>0</v>
      </c>
      <c r="I63">
        <v>12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>
        <f t="shared" si="0"/>
        <v>40.5</v>
      </c>
      <c r="U63">
        <v>3</v>
      </c>
      <c r="V63">
        <f t="shared" si="1"/>
        <v>43.5</v>
      </c>
    </row>
    <row r="64" spans="1:22" x14ac:dyDescent="0.2">
      <c r="A64" s="11">
        <v>40369</v>
      </c>
      <c r="B64">
        <v>59</v>
      </c>
      <c r="C64">
        <v>4</v>
      </c>
      <c r="D64">
        <v>0</v>
      </c>
      <c r="E64">
        <v>0</v>
      </c>
      <c r="F64">
        <v>0.33</v>
      </c>
      <c r="G64">
        <v>0.33</v>
      </c>
      <c r="H64">
        <v>0</v>
      </c>
      <c r="I64">
        <v>10</v>
      </c>
      <c r="J64">
        <v>0</v>
      </c>
      <c r="K64">
        <v>0</v>
      </c>
      <c r="L64">
        <v>0</v>
      </c>
      <c r="M64">
        <v>0</v>
      </c>
      <c r="N64">
        <v>0</v>
      </c>
      <c r="O64">
        <v>0.67</v>
      </c>
      <c r="P64">
        <v>0</v>
      </c>
      <c r="Q64">
        <v>0</v>
      </c>
      <c r="R64">
        <v>0.67</v>
      </c>
      <c r="S64">
        <v>0</v>
      </c>
      <c r="T64">
        <f t="shared" si="0"/>
        <v>75</v>
      </c>
      <c r="U64">
        <v>4.67</v>
      </c>
      <c r="V64">
        <f t="shared" si="1"/>
        <v>79.67</v>
      </c>
    </row>
    <row r="65" spans="1:22" x14ac:dyDescent="0.2">
      <c r="A65" s="11">
        <v>40370</v>
      </c>
      <c r="B65">
        <v>59</v>
      </c>
      <c r="C65">
        <v>4</v>
      </c>
      <c r="D65">
        <v>0</v>
      </c>
      <c r="E65">
        <v>0</v>
      </c>
      <c r="F65">
        <v>0.33</v>
      </c>
      <c r="G65">
        <v>0.33</v>
      </c>
      <c r="H65">
        <v>0</v>
      </c>
      <c r="I65">
        <v>10</v>
      </c>
      <c r="J65">
        <v>0</v>
      </c>
      <c r="K65">
        <v>0</v>
      </c>
      <c r="L65">
        <v>0</v>
      </c>
      <c r="M65">
        <v>0</v>
      </c>
      <c r="N65">
        <v>0</v>
      </c>
      <c r="O65">
        <v>0.67</v>
      </c>
      <c r="P65">
        <v>0</v>
      </c>
      <c r="Q65">
        <v>0</v>
      </c>
      <c r="R65">
        <v>0.67</v>
      </c>
      <c r="S65">
        <v>0</v>
      </c>
      <c r="T65">
        <f t="shared" si="0"/>
        <v>75</v>
      </c>
      <c r="U65">
        <v>4.67</v>
      </c>
      <c r="V65">
        <f t="shared" si="1"/>
        <v>79.67</v>
      </c>
    </row>
    <row r="66" spans="1:22" x14ac:dyDescent="0.2">
      <c r="A66" s="11">
        <v>40371</v>
      </c>
      <c r="B66">
        <v>59</v>
      </c>
      <c r="C66">
        <v>4</v>
      </c>
      <c r="D66">
        <v>0</v>
      </c>
      <c r="E66">
        <v>0</v>
      </c>
      <c r="F66">
        <v>0.33</v>
      </c>
      <c r="G66">
        <v>0.33</v>
      </c>
      <c r="H66">
        <v>0</v>
      </c>
      <c r="I66">
        <v>10</v>
      </c>
      <c r="J66">
        <v>0</v>
      </c>
      <c r="K66">
        <v>0</v>
      </c>
      <c r="L66">
        <v>0</v>
      </c>
      <c r="M66">
        <v>0</v>
      </c>
      <c r="N66">
        <v>0</v>
      </c>
      <c r="O66">
        <v>0.67</v>
      </c>
      <c r="P66">
        <v>0</v>
      </c>
      <c r="Q66">
        <v>0</v>
      </c>
      <c r="R66">
        <v>0.67</v>
      </c>
      <c r="S66">
        <v>0</v>
      </c>
      <c r="T66">
        <f>SUM(B66:S66)</f>
        <v>75</v>
      </c>
      <c r="U66">
        <v>4.67</v>
      </c>
      <c r="V66">
        <f>T66+U66</f>
        <v>79.67</v>
      </c>
    </row>
    <row r="67" spans="1:22" x14ac:dyDescent="0.2">
      <c r="A67" s="11">
        <v>40372</v>
      </c>
      <c r="B67">
        <v>19.5</v>
      </c>
      <c r="C67">
        <v>0</v>
      </c>
      <c r="D67">
        <v>0</v>
      </c>
      <c r="E67">
        <v>0</v>
      </c>
      <c r="F67">
        <v>0.5</v>
      </c>
      <c r="G67">
        <v>1</v>
      </c>
      <c r="H67">
        <v>0</v>
      </c>
      <c r="I67">
        <v>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</v>
      </c>
      <c r="S67">
        <v>0</v>
      </c>
      <c r="T67">
        <f>SUM(B67:S67)</f>
        <v>29.5</v>
      </c>
      <c r="U67">
        <v>10</v>
      </c>
      <c r="V67">
        <f>T67+U67</f>
        <v>39.5</v>
      </c>
    </row>
    <row r="68" spans="1:22" x14ac:dyDescent="0.2">
      <c r="A68" s="11">
        <v>40373</v>
      </c>
      <c r="B68">
        <v>19.5</v>
      </c>
      <c r="C68">
        <v>0</v>
      </c>
      <c r="D68">
        <v>0</v>
      </c>
      <c r="E68">
        <v>0</v>
      </c>
      <c r="F68">
        <v>0.5</v>
      </c>
      <c r="G68">
        <v>1</v>
      </c>
      <c r="H68">
        <v>0</v>
      </c>
      <c r="I68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</v>
      </c>
      <c r="S68">
        <v>0</v>
      </c>
      <c r="T68">
        <f t="shared" si="0"/>
        <v>29.5</v>
      </c>
      <c r="U68">
        <v>10</v>
      </c>
      <c r="V68">
        <f t="shared" si="1"/>
        <v>39.5</v>
      </c>
    </row>
    <row r="69" spans="1:22" x14ac:dyDescent="0.2">
      <c r="A69" s="11">
        <v>40374</v>
      </c>
      <c r="B69">
        <v>34</v>
      </c>
      <c r="C69">
        <v>0</v>
      </c>
      <c r="D69">
        <v>0</v>
      </c>
      <c r="E69">
        <v>0</v>
      </c>
      <c r="F69">
        <v>0</v>
      </c>
      <c r="G69">
        <v>0</v>
      </c>
      <c r="H69" s="1">
        <v>0</v>
      </c>
      <c r="I69" s="4">
        <v>3.5</v>
      </c>
      <c r="J69" s="4">
        <v>0</v>
      </c>
      <c r="K69" s="4">
        <v>0</v>
      </c>
      <c r="L69" s="4">
        <v>0</v>
      </c>
      <c r="M69" s="4">
        <v>0</v>
      </c>
      <c r="N69" s="1">
        <v>0</v>
      </c>
      <c r="O69" s="4">
        <v>0.5</v>
      </c>
      <c r="P69" s="4">
        <v>0</v>
      </c>
      <c r="Q69" s="1">
        <v>0</v>
      </c>
      <c r="R69" s="4">
        <v>0</v>
      </c>
      <c r="S69" s="1">
        <v>0</v>
      </c>
      <c r="T69">
        <f t="shared" si="0"/>
        <v>38</v>
      </c>
      <c r="U69">
        <v>17.5</v>
      </c>
      <c r="V69">
        <f t="shared" si="1"/>
        <v>55.5</v>
      </c>
    </row>
    <row r="70" spans="1:22" x14ac:dyDescent="0.2">
      <c r="A70" s="11">
        <v>40375</v>
      </c>
      <c r="B70">
        <v>34</v>
      </c>
      <c r="C70">
        <v>0</v>
      </c>
      <c r="D70">
        <v>0</v>
      </c>
      <c r="E70">
        <v>0</v>
      </c>
      <c r="F70">
        <v>0</v>
      </c>
      <c r="G70">
        <v>0</v>
      </c>
      <c r="H70" s="1">
        <v>0</v>
      </c>
      <c r="I70" s="4">
        <v>3.5</v>
      </c>
      <c r="J70" s="4">
        <v>0</v>
      </c>
      <c r="K70" s="4">
        <v>0</v>
      </c>
      <c r="L70" s="4">
        <v>0</v>
      </c>
      <c r="M70" s="4">
        <v>0</v>
      </c>
      <c r="N70" s="1">
        <v>0</v>
      </c>
      <c r="O70" s="4">
        <v>0.5</v>
      </c>
      <c r="P70" s="4">
        <v>0</v>
      </c>
      <c r="Q70" s="1">
        <v>0</v>
      </c>
      <c r="R70" s="4">
        <v>0</v>
      </c>
      <c r="S70" s="1">
        <v>0</v>
      </c>
      <c r="T70">
        <f t="shared" si="0"/>
        <v>38</v>
      </c>
      <c r="U70">
        <v>17.5</v>
      </c>
      <c r="V70">
        <f t="shared" si="1"/>
        <v>55.5</v>
      </c>
    </row>
    <row r="71" spans="1:22" x14ac:dyDescent="0.2">
      <c r="A71" s="11">
        <v>40376</v>
      </c>
      <c r="B71">
        <v>97.3</v>
      </c>
      <c r="C71">
        <v>0.66</v>
      </c>
      <c r="D71">
        <v>0</v>
      </c>
      <c r="E71">
        <v>0</v>
      </c>
      <c r="F71">
        <v>0</v>
      </c>
      <c r="G71">
        <v>0</v>
      </c>
      <c r="H71">
        <v>0</v>
      </c>
      <c r="I71">
        <v>5.33</v>
      </c>
      <c r="J71">
        <v>0</v>
      </c>
      <c r="K71">
        <v>0</v>
      </c>
      <c r="L71">
        <v>0</v>
      </c>
      <c r="M71">
        <v>0</v>
      </c>
      <c r="N71">
        <v>0</v>
      </c>
      <c r="O71">
        <v>0.66</v>
      </c>
      <c r="P71">
        <v>0</v>
      </c>
      <c r="Q71">
        <v>0</v>
      </c>
      <c r="R71">
        <v>0.33</v>
      </c>
      <c r="S71">
        <v>0</v>
      </c>
      <c r="T71">
        <f t="shared" si="0"/>
        <v>104.27999999999999</v>
      </c>
      <c r="U71">
        <v>5.66</v>
      </c>
      <c r="V71">
        <f t="shared" si="1"/>
        <v>109.93999999999998</v>
      </c>
    </row>
    <row r="72" spans="1:22" x14ac:dyDescent="0.2">
      <c r="A72" s="11">
        <v>40377</v>
      </c>
      <c r="B72">
        <v>97.3</v>
      </c>
      <c r="C72">
        <v>0.66</v>
      </c>
      <c r="D72">
        <v>0</v>
      </c>
      <c r="E72">
        <v>0</v>
      </c>
      <c r="F72">
        <v>0</v>
      </c>
      <c r="G72">
        <v>0</v>
      </c>
      <c r="H72">
        <v>0</v>
      </c>
      <c r="I72">
        <v>5.33</v>
      </c>
      <c r="J72">
        <v>0</v>
      </c>
      <c r="K72">
        <v>0</v>
      </c>
      <c r="L72">
        <v>0</v>
      </c>
      <c r="M72">
        <v>0</v>
      </c>
      <c r="N72">
        <v>0</v>
      </c>
      <c r="O72">
        <v>0.66</v>
      </c>
      <c r="P72">
        <v>0</v>
      </c>
      <c r="Q72">
        <v>0</v>
      </c>
      <c r="R72">
        <v>0.33</v>
      </c>
      <c r="S72">
        <v>0</v>
      </c>
      <c r="T72">
        <f t="shared" si="0"/>
        <v>104.27999999999999</v>
      </c>
      <c r="U72">
        <v>5.66</v>
      </c>
      <c r="V72">
        <f t="shared" si="1"/>
        <v>109.93999999999998</v>
      </c>
    </row>
    <row r="73" spans="1:22" x14ac:dyDescent="0.2">
      <c r="A73" s="11">
        <v>40378</v>
      </c>
      <c r="B73">
        <v>97.3</v>
      </c>
      <c r="C73">
        <v>0.66</v>
      </c>
      <c r="D73">
        <v>0</v>
      </c>
      <c r="E73">
        <v>0</v>
      </c>
      <c r="F73">
        <v>0</v>
      </c>
      <c r="G73">
        <v>0</v>
      </c>
      <c r="H73">
        <v>0</v>
      </c>
      <c r="I73">
        <v>5.33</v>
      </c>
      <c r="J73">
        <v>0</v>
      </c>
      <c r="K73">
        <v>0</v>
      </c>
      <c r="L73">
        <v>0</v>
      </c>
      <c r="M73">
        <v>0</v>
      </c>
      <c r="N73">
        <v>0</v>
      </c>
      <c r="O73">
        <v>0.66</v>
      </c>
      <c r="P73">
        <v>0</v>
      </c>
      <c r="Q73">
        <v>0</v>
      </c>
      <c r="R73">
        <v>0.33</v>
      </c>
      <c r="S73">
        <v>0</v>
      </c>
      <c r="T73">
        <f t="shared" ref="T73:T74" si="2">SUM(B73:S73)</f>
        <v>104.27999999999999</v>
      </c>
      <c r="U73">
        <v>5.66</v>
      </c>
      <c r="V73">
        <f t="shared" ref="V73:V74" si="3">T73+U73</f>
        <v>109.93999999999998</v>
      </c>
    </row>
    <row r="74" spans="1:22" x14ac:dyDescent="0.2">
      <c r="A74" s="11">
        <v>40379</v>
      </c>
      <c r="B74">
        <v>51.5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f t="shared" si="2"/>
        <v>53.5</v>
      </c>
      <c r="U74">
        <v>6</v>
      </c>
      <c r="V74">
        <f t="shared" si="3"/>
        <v>59.5</v>
      </c>
    </row>
    <row r="75" spans="1:22" x14ac:dyDescent="0.2">
      <c r="A75" s="11">
        <v>40380</v>
      </c>
      <c r="B75">
        <v>51.5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f t="shared" ref="T75:T110" si="4">SUM(B75:S75)</f>
        <v>53.5</v>
      </c>
      <c r="U75">
        <v>6</v>
      </c>
      <c r="V75">
        <f t="shared" ref="V75:V110" si="5">T75+U75</f>
        <v>59.5</v>
      </c>
    </row>
    <row r="76" spans="1:22" x14ac:dyDescent="0.2">
      <c r="A76" s="11">
        <v>40381</v>
      </c>
      <c r="B76">
        <v>85.5</v>
      </c>
      <c r="C76">
        <v>1.5</v>
      </c>
      <c r="D76">
        <v>0</v>
      </c>
      <c r="E76">
        <v>0</v>
      </c>
      <c r="F76">
        <v>0</v>
      </c>
      <c r="G76">
        <v>0</v>
      </c>
      <c r="H76">
        <v>0</v>
      </c>
      <c r="I76" s="4">
        <v>6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f t="shared" si="4"/>
        <v>93</v>
      </c>
      <c r="U76">
        <v>33</v>
      </c>
      <c r="V76">
        <f t="shared" si="5"/>
        <v>126</v>
      </c>
    </row>
    <row r="77" spans="1:22" x14ac:dyDescent="0.2">
      <c r="A77" s="11">
        <v>40382</v>
      </c>
      <c r="B77">
        <v>85.5</v>
      </c>
      <c r="C77">
        <v>1.5</v>
      </c>
      <c r="D77">
        <v>0</v>
      </c>
      <c r="E77">
        <v>0</v>
      </c>
      <c r="F77">
        <v>0</v>
      </c>
      <c r="G77">
        <v>0</v>
      </c>
      <c r="H77">
        <v>0</v>
      </c>
      <c r="I77" s="4">
        <v>6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f t="shared" si="4"/>
        <v>93</v>
      </c>
      <c r="U77">
        <v>33</v>
      </c>
      <c r="V77">
        <f t="shared" si="5"/>
        <v>126</v>
      </c>
    </row>
    <row r="78" spans="1:22" x14ac:dyDescent="0.2">
      <c r="A78" s="11">
        <v>40383</v>
      </c>
      <c r="B78">
        <v>48.3</v>
      </c>
      <c r="C78">
        <v>0.33</v>
      </c>
      <c r="D78">
        <v>0</v>
      </c>
      <c r="E78">
        <v>0</v>
      </c>
      <c r="F78">
        <v>0.33</v>
      </c>
      <c r="G78">
        <v>0</v>
      </c>
      <c r="H78">
        <v>0</v>
      </c>
      <c r="I78">
        <v>0.33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</v>
      </c>
      <c r="S78">
        <v>0</v>
      </c>
      <c r="T78">
        <f>SUM(B78:S78)</f>
        <v>49.61999999999999</v>
      </c>
      <c r="U78">
        <v>31.3</v>
      </c>
      <c r="V78">
        <f>T78+U78</f>
        <v>80.919999999999987</v>
      </c>
    </row>
    <row r="79" spans="1:22" x14ac:dyDescent="0.2">
      <c r="A79" s="11">
        <v>40384</v>
      </c>
      <c r="B79">
        <v>48.3</v>
      </c>
      <c r="C79">
        <v>0.33</v>
      </c>
      <c r="D79">
        <v>0</v>
      </c>
      <c r="E79">
        <v>0</v>
      </c>
      <c r="F79">
        <v>0.33</v>
      </c>
      <c r="G79">
        <v>0</v>
      </c>
      <c r="H79">
        <v>0</v>
      </c>
      <c r="I79">
        <v>0.33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0.33</v>
      </c>
      <c r="S79">
        <v>0</v>
      </c>
      <c r="T79">
        <f t="shared" si="4"/>
        <v>49.61999999999999</v>
      </c>
      <c r="U79">
        <v>31.3</v>
      </c>
      <c r="V79">
        <f t="shared" si="5"/>
        <v>80.919999999999987</v>
      </c>
    </row>
    <row r="80" spans="1:22" x14ac:dyDescent="0.2">
      <c r="A80" s="11">
        <v>40385</v>
      </c>
      <c r="B80">
        <v>48.3</v>
      </c>
      <c r="C80">
        <v>0.33</v>
      </c>
      <c r="D80">
        <v>0</v>
      </c>
      <c r="E80">
        <v>0</v>
      </c>
      <c r="F80">
        <v>0.33</v>
      </c>
      <c r="G80">
        <v>0</v>
      </c>
      <c r="H80">
        <v>0</v>
      </c>
      <c r="I80">
        <v>0.33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</v>
      </c>
      <c r="S80">
        <v>0</v>
      </c>
      <c r="T80">
        <f t="shared" si="4"/>
        <v>49.61999999999999</v>
      </c>
      <c r="U80">
        <v>31.3</v>
      </c>
      <c r="V80">
        <f t="shared" si="5"/>
        <v>80.919999999999987</v>
      </c>
    </row>
    <row r="81" spans="1:22" x14ac:dyDescent="0.2">
      <c r="A81" s="11">
        <v>40386</v>
      </c>
      <c r="B81">
        <v>56.5</v>
      </c>
      <c r="C81">
        <v>1.5</v>
      </c>
      <c r="D81">
        <v>0</v>
      </c>
      <c r="E81">
        <v>0</v>
      </c>
      <c r="F81">
        <v>0</v>
      </c>
      <c r="G81">
        <v>1</v>
      </c>
      <c r="H81">
        <v>0</v>
      </c>
      <c r="I81">
        <v>3.5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4"/>
        <v>62.5</v>
      </c>
      <c r="U81">
        <v>35</v>
      </c>
      <c r="V81">
        <f t="shared" si="5"/>
        <v>97.5</v>
      </c>
    </row>
    <row r="82" spans="1:22" x14ac:dyDescent="0.2">
      <c r="A82" s="11">
        <v>40387</v>
      </c>
      <c r="B82">
        <v>56.5</v>
      </c>
      <c r="C82">
        <v>1.5</v>
      </c>
      <c r="D82">
        <v>0</v>
      </c>
      <c r="E82">
        <v>0</v>
      </c>
      <c r="F82">
        <v>0</v>
      </c>
      <c r="G82">
        <v>1</v>
      </c>
      <c r="H82">
        <v>0</v>
      </c>
      <c r="I82">
        <v>3.5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4"/>
        <v>62.5</v>
      </c>
      <c r="U82">
        <v>35</v>
      </c>
      <c r="V82">
        <f t="shared" si="5"/>
        <v>97.5</v>
      </c>
    </row>
    <row r="83" spans="1:22" x14ac:dyDescent="0.2">
      <c r="A83" s="11">
        <v>40388</v>
      </c>
      <c r="B83">
        <v>63.5</v>
      </c>
      <c r="C83">
        <v>0.5</v>
      </c>
      <c r="D83">
        <v>0</v>
      </c>
      <c r="E83">
        <v>0</v>
      </c>
      <c r="F83">
        <v>0</v>
      </c>
      <c r="G83">
        <v>0</v>
      </c>
      <c r="H83">
        <v>0</v>
      </c>
      <c r="I83">
        <v>2.5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0.5</v>
      </c>
      <c r="T83">
        <f t="shared" si="4"/>
        <v>67</v>
      </c>
      <c r="U83">
        <v>10.5</v>
      </c>
      <c r="V83">
        <f t="shared" si="5"/>
        <v>77.5</v>
      </c>
    </row>
    <row r="84" spans="1:22" x14ac:dyDescent="0.2">
      <c r="A84" s="11">
        <v>40389</v>
      </c>
      <c r="B84">
        <v>63.5</v>
      </c>
      <c r="C84">
        <v>0.5</v>
      </c>
      <c r="D84">
        <v>0</v>
      </c>
      <c r="E84">
        <v>0</v>
      </c>
      <c r="F84">
        <v>0</v>
      </c>
      <c r="G84">
        <v>0</v>
      </c>
      <c r="H84">
        <v>0</v>
      </c>
      <c r="I84">
        <v>2.5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0.5</v>
      </c>
      <c r="T84">
        <f t="shared" si="4"/>
        <v>67</v>
      </c>
      <c r="U84">
        <v>10.5</v>
      </c>
      <c r="V84">
        <f t="shared" si="5"/>
        <v>77.5</v>
      </c>
    </row>
    <row r="85" spans="1:22" x14ac:dyDescent="0.2">
      <c r="A85" s="11">
        <v>40390</v>
      </c>
      <c r="B85">
        <v>125</v>
      </c>
      <c r="C85">
        <v>4.66</v>
      </c>
      <c r="D85">
        <v>0</v>
      </c>
      <c r="E85">
        <v>1</v>
      </c>
      <c r="F85">
        <v>0</v>
      </c>
      <c r="G85">
        <v>0</v>
      </c>
      <c r="H85">
        <v>0</v>
      </c>
      <c r="I85">
        <v>29</v>
      </c>
      <c r="J85">
        <v>0</v>
      </c>
      <c r="K85">
        <v>0</v>
      </c>
      <c r="L85">
        <v>2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f t="shared" si="4"/>
        <v>162.66</v>
      </c>
      <c r="U85">
        <v>4.66</v>
      </c>
      <c r="V85">
        <f t="shared" si="5"/>
        <v>167.32</v>
      </c>
    </row>
    <row r="86" spans="1:22" x14ac:dyDescent="0.2">
      <c r="A86" s="11">
        <v>40391</v>
      </c>
      <c r="B86">
        <v>125</v>
      </c>
      <c r="C86">
        <v>4.66</v>
      </c>
      <c r="D86">
        <v>0</v>
      </c>
      <c r="E86">
        <v>1</v>
      </c>
      <c r="F86">
        <v>0</v>
      </c>
      <c r="G86">
        <v>0</v>
      </c>
      <c r="H86">
        <v>0</v>
      </c>
      <c r="I86">
        <v>29</v>
      </c>
      <c r="J86">
        <v>0</v>
      </c>
      <c r="K86">
        <v>0</v>
      </c>
      <c r="L86">
        <v>2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f t="shared" si="4"/>
        <v>162.66</v>
      </c>
      <c r="U86">
        <v>4.66</v>
      </c>
      <c r="V86">
        <f t="shared" si="5"/>
        <v>167.32</v>
      </c>
    </row>
    <row r="87" spans="1:22" x14ac:dyDescent="0.2">
      <c r="A87" s="11">
        <v>40392</v>
      </c>
      <c r="B87">
        <v>125</v>
      </c>
      <c r="C87">
        <v>4.66</v>
      </c>
      <c r="D87">
        <v>0</v>
      </c>
      <c r="E87">
        <v>1</v>
      </c>
      <c r="F87">
        <v>0</v>
      </c>
      <c r="G87">
        <v>0</v>
      </c>
      <c r="H87">
        <v>0</v>
      </c>
      <c r="I87">
        <v>29</v>
      </c>
      <c r="J87">
        <v>0</v>
      </c>
      <c r="K87">
        <v>0</v>
      </c>
      <c r="L87">
        <v>2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f t="shared" si="4"/>
        <v>162.66</v>
      </c>
      <c r="U87">
        <v>4.66</v>
      </c>
      <c r="V87">
        <f t="shared" si="5"/>
        <v>167.32</v>
      </c>
    </row>
    <row r="88" spans="1:22" x14ac:dyDescent="0.2">
      <c r="A88" s="11">
        <v>40393</v>
      </c>
      <c r="B88">
        <v>670</v>
      </c>
      <c r="C88">
        <v>10</v>
      </c>
      <c r="D88">
        <v>0</v>
      </c>
      <c r="E88">
        <v>0</v>
      </c>
      <c r="F88">
        <v>0</v>
      </c>
      <c r="G88">
        <v>0</v>
      </c>
      <c r="H88" s="1">
        <v>0</v>
      </c>
      <c r="I88" s="4">
        <v>12</v>
      </c>
      <c r="J88" s="4">
        <v>0</v>
      </c>
      <c r="K88" s="4">
        <v>0</v>
      </c>
      <c r="L88" s="4">
        <v>2</v>
      </c>
      <c r="M88" s="4">
        <v>0</v>
      </c>
      <c r="N88" s="1">
        <v>0</v>
      </c>
      <c r="O88" s="4">
        <v>0</v>
      </c>
      <c r="P88" s="4">
        <v>0</v>
      </c>
      <c r="Q88" s="1">
        <v>0</v>
      </c>
      <c r="R88" s="4">
        <v>0</v>
      </c>
      <c r="S88" s="1">
        <v>0</v>
      </c>
      <c r="T88">
        <f t="shared" si="4"/>
        <v>694</v>
      </c>
      <c r="U88">
        <v>8</v>
      </c>
      <c r="V88">
        <f t="shared" si="5"/>
        <v>702</v>
      </c>
    </row>
    <row r="89" spans="1:22" x14ac:dyDescent="0.2">
      <c r="A89" s="11">
        <v>40394</v>
      </c>
      <c r="B89">
        <v>670</v>
      </c>
      <c r="C89">
        <v>10</v>
      </c>
      <c r="D89">
        <v>0</v>
      </c>
      <c r="E89">
        <v>0</v>
      </c>
      <c r="F89">
        <v>0</v>
      </c>
      <c r="G89">
        <v>0</v>
      </c>
      <c r="H89" s="1">
        <v>0</v>
      </c>
      <c r="I89" s="4">
        <v>12</v>
      </c>
      <c r="J89" s="4">
        <v>0</v>
      </c>
      <c r="K89" s="4">
        <v>0</v>
      </c>
      <c r="L89" s="4">
        <v>2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0</v>
      </c>
      <c r="S89" s="1">
        <v>0</v>
      </c>
      <c r="T89">
        <f t="shared" si="4"/>
        <v>694</v>
      </c>
      <c r="U89">
        <v>8</v>
      </c>
      <c r="V89">
        <f t="shared" si="5"/>
        <v>702</v>
      </c>
    </row>
    <row r="90" spans="1:22" x14ac:dyDescent="0.2">
      <c r="A90" s="11">
        <v>40395</v>
      </c>
      <c r="B90">
        <v>70</v>
      </c>
      <c r="C90">
        <v>4</v>
      </c>
      <c r="D90">
        <v>0</v>
      </c>
      <c r="E90">
        <v>0</v>
      </c>
      <c r="F90">
        <v>2</v>
      </c>
      <c r="G90">
        <v>0</v>
      </c>
      <c r="H90">
        <v>0</v>
      </c>
      <c r="I90">
        <v>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>SUM(B90:S90)</f>
        <v>82</v>
      </c>
      <c r="U90">
        <v>114</v>
      </c>
      <c r="V90">
        <f>T90+U90</f>
        <v>196</v>
      </c>
    </row>
    <row r="91" spans="1:22" x14ac:dyDescent="0.2">
      <c r="A91" s="11">
        <v>40396</v>
      </c>
      <c r="B91">
        <v>70</v>
      </c>
      <c r="C91">
        <v>4</v>
      </c>
      <c r="D91">
        <v>0</v>
      </c>
      <c r="E91">
        <v>0</v>
      </c>
      <c r="F91">
        <v>2</v>
      </c>
      <c r="G91">
        <v>0</v>
      </c>
      <c r="H91">
        <v>0</v>
      </c>
      <c r="I91">
        <v>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82</v>
      </c>
      <c r="U91">
        <v>114</v>
      </c>
      <c r="V91">
        <f t="shared" si="5"/>
        <v>196</v>
      </c>
    </row>
    <row r="92" spans="1:22" x14ac:dyDescent="0.2">
      <c r="A92" s="11">
        <v>40397</v>
      </c>
      <c r="B92">
        <v>74.599999999999994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0.66</v>
      </c>
      <c r="T92">
        <f t="shared" si="4"/>
        <v>80.259999999999991</v>
      </c>
      <c r="U92">
        <v>12.3</v>
      </c>
      <c r="V92">
        <f t="shared" si="5"/>
        <v>92.559999999999988</v>
      </c>
    </row>
    <row r="93" spans="1:22" x14ac:dyDescent="0.2">
      <c r="A93" s="11">
        <v>40398</v>
      </c>
      <c r="B93">
        <v>74.599999999999994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0.66</v>
      </c>
      <c r="T93">
        <f t="shared" si="4"/>
        <v>80.259999999999991</v>
      </c>
      <c r="U93">
        <v>12.3</v>
      </c>
      <c r="V93">
        <f t="shared" si="5"/>
        <v>92.559999999999988</v>
      </c>
    </row>
    <row r="94" spans="1:22" x14ac:dyDescent="0.2">
      <c r="A94" s="11">
        <v>40399</v>
      </c>
      <c r="B94">
        <v>74.599999999999994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0.66</v>
      </c>
      <c r="T94">
        <f t="shared" si="4"/>
        <v>80.259999999999991</v>
      </c>
      <c r="U94">
        <v>12.3</v>
      </c>
      <c r="V94">
        <f t="shared" si="5"/>
        <v>92.559999999999988</v>
      </c>
    </row>
    <row r="95" spans="1:22" x14ac:dyDescent="0.2">
      <c r="A95" s="11">
        <v>40400</v>
      </c>
      <c r="B95">
        <v>180</v>
      </c>
      <c r="C95">
        <v>6</v>
      </c>
      <c r="D95">
        <v>0</v>
      </c>
      <c r="E95">
        <v>3</v>
      </c>
      <c r="F95">
        <v>0</v>
      </c>
      <c r="G95">
        <v>0</v>
      </c>
      <c r="H95" s="1">
        <v>0</v>
      </c>
      <c r="I95" s="4">
        <v>44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2</v>
      </c>
      <c r="P95" s="4">
        <v>0</v>
      </c>
      <c r="Q95" s="4">
        <v>0</v>
      </c>
      <c r="R95" s="4">
        <v>0</v>
      </c>
      <c r="S95" s="4">
        <v>0</v>
      </c>
      <c r="T95">
        <f t="shared" si="4"/>
        <v>235</v>
      </c>
      <c r="U95">
        <v>21</v>
      </c>
      <c r="V95">
        <f t="shared" si="5"/>
        <v>256</v>
      </c>
    </row>
    <row r="96" spans="1:22" x14ac:dyDescent="0.2">
      <c r="A96" s="11">
        <v>40401</v>
      </c>
      <c r="B96">
        <v>180</v>
      </c>
      <c r="C96">
        <v>6</v>
      </c>
      <c r="D96">
        <v>0</v>
      </c>
      <c r="E96">
        <v>3</v>
      </c>
      <c r="F96">
        <v>0</v>
      </c>
      <c r="G96">
        <v>0</v>
      </c>
      <c r="H96" s="1">
        <v>0</v>
      </c>
      <c r="I96" s="4">
        <v>44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2</v>
      </c>
      <c r="P96" s="4">
        <v>0</v>
      </c>
      <c r="Q96" s="4">
        <v>0</v>
      </c>
      <c r="R96" s="4">
        <v>0</v>
      </c>
      <c r="S96" s="4">
        <v>0</v>
      </c>
      <c r="T96">
        <f t="shared" si="4"/>
        <v>235</v>
      </c>
      <c r="U96">
        <v>21</v>
      </c>
      <c r="V96">
        <f t="shared" si="5"/>
        <v>256</v>
      </c>
    </row>
    <row r="97" spans="1:26" x14ac:dyDescent="0.2">
      <c r="A97" s="11">
        <v>40402</v>
      </c>
      <c r="B97">
        <v>31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5</v>
      </c>
      <c r="J97">
        <v>0</v>
      </c>
      <c r="K97">
        <v>0</v>
      </c>
      <c r="L97">
        <v>1</v>
      </c>
      <c r="M97">
        <v>0</v>
      </c>
      <c r="N97">
        <v>0</v>
      </c>
      <c r="O97">
        <v>1.5</v>
      </c>
      <c r="P97">
        <v>0</v>
      </c>
      <c r="Q97">
        <v>0</v>
      </c>
      <c r="R97">
        <v>0</v>
      </c>
      <c r="S97">
        <v>0</v>
      </c>
      <c r="T97">
        <f t="shared" si="4"/>
        <v>40.5</v>
      </c>
      <c r="U97">
        <v>2.5</v>
      </c>
      <c r="V97">
        <f t="shared" si="5"/>
        <v>43</v>
      </c>
    </row>
    <row r="98" spans="1:26" x14ac:dyDescent="0.2">
      <c r="A98" s="11">
        <v>40403</v>
      </c>
      <c r="B98">
        <v>31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5</v>
      </c>
      <c r="J98">
        <v>0</v>
      </c>
      <c r="K98">
        <v>0</v>
      </c>
      <c r="L98">
        <v>1</v>
      </c>
      <c r="M98">
        <v>0</v>
      </c>
      <c r="N98">
        <v>0</v>
      </c>
      <c r="O98">
        <v>1.5</v>
      </c>
      <c r="P98">
        <v>0</v>
      </c>
      <c r="Q98">
        <v>0</v>
      </c>
      <c r="R98">
        <v>0</v>
      </c>
      <c r="S98">
        <v>0</v>
      </c>
      <c r="T98">
        <f t="shared" si="4"/>
        <v>40.5</v>
      </c>
      <c r="U98">
        <v>2.5</v>
      </c>
      <c r="V98">
        <f t="shared" si="5"/>
        <v>43</v>
      </c>
    </row>
    <row r="99" spans="1:26" x14ac:dyDescent="0.2">
      <c r="A99" s="11">
        <v>40404</v>
      </c>
      <c r="B99">
        <v>108.5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3.75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  <c r="P99">
        <v>0</v>
      </c>
      <c r="Q99">
        <v>0</v>
      </c>
      <c r="R99">
        <v>0</v>
      </c>
      <c r="S99">
        <v>0</v>
      </c>
      <c r="T99">
        <f t="shared" si="4"/>
        <v>114.25</v>
      </c>
      <c r="U99">
        <v>3.75</v>
      </c>
      <c r="V99">
        <f t="shared" si="5"/>
        <v>118</v>
      </c>
    </row>
    <row r="100" spans="1:26" x14ac:dyDescent="0.2">
      <c r="A100" s="11">
        <v>40405</v>
      </c>
      <c r="B100">
        <v>108.5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3.75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0</v>
      </c>
      <c r="T100">
        <f t="shared" si="4"/>
        <v>114.25</v>
      </c>
      <c r="U100">
        <v>3.75</v>
      </c>
      <c r="V100">
        <f t="shared" si="5"/>
        <v>118</v>
      </c>
    </row>
    <row r="101" spans="1:26" x14ac:dyDescent="0.2">
      <c r="A101" s="11">
        <v>40406</v>
      </c>
      <c r="B101">
        <v>108.5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3.75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0</v>
      </c>
      <c r="R101">
        <v>0</v>
      </c>
      <c r="S101">
        <v>0</v>
      </c>
      <c r="T101">
        <f t="shared" si="4"/>
        <v>114.25</v>
      </c>
      <c r="U101">
        <v>3.75</v>
      </c>
      <c r="V101">
        <f t="shared" si="5"/>
        <v>118</v>
      </c>
    </row>
    <row r="102" spans="1:26" x14ac:dyDescent="0.2">
      <c r="A102" s="11">
        <v>40407</v>
      </c>
      <c r="B102">
        <v>108.5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3.75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f t="shared" si="4"/>
        <v>114.25</v>
      </c>
      <c r="U102">
        <v>3.75</v>
      </c>
      <c r="V102">
        <f t="shared" si="5"/>
        <v>118</v>
      </c>
    </row>
    <row r="103" spans="1:26" x14ac:dyDescent="0.2">
      <c r="A103" s="11">
        <v>40408</v>
      </c>
      <c r="B103">
        <v>99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8</v>
      </c>
      <c r="P103">
        <v>0</v>
      </c>
      <c r="Q103">
        <v>0</v>
      </c>
      <c r="R103">
        <v>0</v>
      </c>
      <c r="S103">
        <v>0</v>
      </c>
      <c r="T103">
        <f t="shared" si="4"/>
        <v>125</v>
      </c>
      <c r="U103">
        <v>0</v>
      </c>
      <c r="V103">
        <f t="shared" si="5"/>
        <v>125</v>
      </c>
    </row>
    <row r="104" spans="1:26" x14ac:dyDescent="0.2">
      <c r="A104" s="11">
        <v>40409</v>
      </c>
      <c r="B104">
        <v>43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3.5</v>
      </c>
      <c r="P104">
        <v>0</v>
      </c>
      <c r="Q104">
        <v>0</v>
      </c>
      <c r="R104">
        <v>0</v>
      </c>
      <c r="S104">
        <v>0</v>
      </c>
      <c r="T104">
        <f>SUM(B104:S104)</f>
        <v>53.5</v>
      </c>
      <c r="U104">
        <v>3.5</v>
      </c>
      <c r="V104">
        <f>T104+U104</f>
        <v>57</v>
      </c>
    </row>
    <row r="105" spans="1:26" x14ac:dyDescent="0.2">
      <c r="A105" s="11">
        <v>40410</v>
      </c>
      <c r="B105">
        <v>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3.5</v>
      </c>
      <c r="P105">
        <v>0</v>
      </c>
      <c r="Q105">
        <v>0</v>
      </c>
      <c r="R105">
        <v>0</v>
      </c>
      <c r="S105">
        <v>0</v>
      </c>
      <c r="T105">
        <f>SUM(B105:S105)</f>
        <v>53.5</v>
      </c>
      <c r="U105">
        <v>3.5</v>
      </c>
      <c r="V105">
        <f t="shared" si="5"/>
        <v>57</v>
      </c>
    </row>
    <row r="106" spans="1:26" x14ac:dyDescent="0.2">
      <c r="A106" s="11">
        <v>40411</v>
      </c>
      <c r="B106"/>
      <c r="H106" s="12"/>
      <c r="I106" s="8"/>
      <c r="J106" s="4"/>
      <c r="K106" s="4"/>
      <c r="L106" s="4"/>
      <c r="M106" s="4"/>
      <c r="N106" s="12"/>
      <c r="O106" s="8"/>
      <c r="P106" s="4"/>
      <c r="Q106" s="12"/>
      <c r="R106" s="8"/>
      <c r="S106" s="12"/>
      <c r="T106">
        <v>81.33</v>
      </c>
      <c r="U106">
        <v>21.33</v>
      </c>
      <c r="V106">
        <f t="shared" si="5"/>
        <v>102.66</v>
      </c>
    </row>
    <row r="107" spans="1:26" x14ac:dyDescent="0.2">
      <c r="A107" s="11">
        <v>40412</v>
      </c>
      <c r="B107"/>
      <c r="H107" s="12"/>
      <c r="I107" s="8"/>
      <c r="J107" s="4"/>
      <c r="K107" s="4"/>
      <c r="L107" s="4"/>
      <c r="M107" s="4"/>
      <c r="N107" s="12"/>
      <c r="O107" s="8"/>
      <c r="P107" s="4"/>
      <c r="Q107" s="12"/>
      <c r="R107" s="8"/>
      <c r="S107" s="12"/>
      <c r="T107">
        <v>81.33</v>
      </c>
      <c r="U107">
        <v>21.33</v>
      </c>
      <c r="V107">
        <f t="shared" si="5"/>
        <v>102.66</v>
      </c>
    </row>
    <row r="108" spans="1:26" x14ac:dyDescent="0.2">
      <c r="A108" s="11">
        <v>40413</v>
      </c>
      <c r="B108"/>
      <c r="H108" s="12"/>
      <c r="I108" s="8"/>
      <c r="J108" s="4"/>
      <c r="K108" s="4"/>
      <c r="L108" s="4"/>
      <c r="M108" s="4"/>
      <c r="N108" s="12"/>
      <c r="O108" s="8"/>
      <c r="P108" s="4"/>
      <c r="Q108" s="12"/>
      <c r="R108" s="8"/>
      <c r="S108" s="12"/>
      <c r="T108">
        <v>81.33</v>
      </c>
      <c r="U108">
        <v>21.33</v>
      </c>
      <c r="V108">
        <f>T108+U108</f>
        <v>102.66</v>
      </c>
    </row>
    <row r="109" spans="1:26" x14ac:dyDescent="0.2">
      <c r="A109" s="11">
        <v>40414</v>
      </c>
      <c r="B109">
        <v>59</v>
      </c>
      <c r="C109">
        <v>1.5</v>
      </c>
      <c r="D109">
        <v>0</v>
      </c>
      <c r="E109">
        <v>2</v>
      </c>
      <c r="F109">
        <v>0</v>
      </c>
      <c r="G109">
        <v>0</v>
      </c>
      <c r="H109">
        <v>0</v>
      </c>
      <c r="I109">
        <v>1.5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1.5</v>
      </c>
      <c r="P109">
        <v>0</v>
      </c>
      <c r="Q109">
        <v>0</v>
      </c>
      <c r="R109">
        <v>0</v>
      </c>
      <c r="S109">
        <v>3</v>
      </c>
      <c r="T109">
        <f>SUM(B109:S109)</f>
        <v>68.5</v>
      </c>
      <c r="U109">
        <v>34.5</v>
      </c>
      <c r="V109">
        <f>T109+U109</f>
        <v>103</v>
      </c>
    </row>
    <row r="110" spans="1:26" x14ac:dyDescent="0.2">
      <c r="A110" s="11">
        <v>40415</v>
      </c>
      <c r="B110">
        <v>59</v>
      </c>
      <c r="C110">
        <v>1.5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1.5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1.5</v>
      </c>
      <c r="P110">
        <v>0</v>
      </c>
      <c r="Q110">
        <v>0</v>
      </c>
      <c r="R110">
        <v>0</v>
      </c>
      <c r="S110">
        <v>3</v>
      </c>
      <c r="T110">
        <f t="shared" si="4"/>
        <v>68.5</v>
      </c>
      <c r="U110">
        <v>34.5</v>
      </c>
      <c r="V110">
        <f t="shared" si="5"/>
        <v>103</v>
      </c>
    </row>
    <row r="111" spans="1:26" x14ac:dyDescent="0.2">
      <c r="A111" s="11">
        <v>40416</v>
      </c>
      <c r="B111">
        <v>202</v>
      </c>
      <c r="C111">
        <v>6</v>
      </c>
      <c r="D111">
        <v>0</v>
      </c>
      <c r="E111">
        <v>0</v>
      </c>
      <c r="F111">
        <v>0</v>
      </c>
      <c r="G111">
        <v>0</v>
      </c>
      <c r="H111" s="12">
        <v>0</v>
      </c>
      <c r="I111" s="8">
        <v>36</v>
      </c>
      <c r="J111" s="4">
        <v>0</v>
      </c>
      <c r="K111" s="4">
        <v>0</v>
      </c>
      <c r="L111" s="4">
        <v>0</v>
      </c>
      <c r="M111" s="4">
        <v>0</v>
      </c>
      <c r="N111" s="12">
        <v>0</v>
      </c>
      <c r="O111" s="8">
        <v>0</v>
      </c>
      <c r="P111" s="4">
        <v>0</v>
      </c>
      <c r="Q111" s="12">
        <v>0</v>
      </c>
      <c r="R111" s="8">
        <v>0</v>
      </c>
      <c r="S111" s="12">
        <v>0</v>
      </c>
      <c r="T111">
        <f t="shared" ref="T111:T117" si="6">SUM(B111:S111)</f>
        <v>244</v>
      </c>
      <c r="U111">
        <v>38</v>
      </c>
      <c r="V111">
        <f t="shared" ref="V111:V117" si="7">T111+U111</f>
        <v>282</v>
      </c>
      <c r="W111" s="4"/>
      <c r="X111" s="4"/>
      <c r="Y111" s="4"/>
      <c r="Z111" s="4"/>
    </row>
    <row r="112" spans="1:26" x14ac:dyDescent="0.2">
      <c r="A112" s="11">
        <v>40417</v>
      </c>
      <c r="B112">
        <v>202</v>
      </c>
      <c r="C112">
        <v>6</v>
      </c>
      <c r="D112">
        <v>0</v>
      </c>
      <c r="E112">
        <v>0</v>
      </c>
      <c r="F112">
        <v>0</v>
      </c>
      <c r="G112">
        <v>0</v>
      </c>
      <c r="H112" s="12">
        <v>0</v>
      </c>
      <c r="I112" s="8">
        <v>36</v>
      </c>
      <c r="J112" s="4">
        <v>0</v>
      </c>
      <c r="K112" s="4">
        <v>0</v>
      </c>
      <c r="L112" s="4">
        <v>0</v>
      </c>
      <c r="M112" s="4">
        <v>0</v>
      </c>
      <c r="N112" s="12">
        <v>0</v>
      </c>
      <c r="O112" s="8">
        <v>0</v>
      </c>
      <c r="P112" s="4">
        <v>0</v>
      </c>
      <c r="Q112" s="12">
        <v>0</v>
      </c>
      <c r="R112" s="8">
        <v>0</v>
      </c>
      <c r="S112" s="12">
        <v>0</v>
      </c>
      <c r="T112">
        <f t="shared" si="6"/>
        <v>244</v>
      </c>
      <c r="U112">
        <v>38</v>
      </c>
      <c r="V112">
        <f t="shared" si="7"/>
        <v>282</v>
      </c>
      <c r="W112" s="4"/>
      <c r="X112" s="4"/>
      <c r="Y112" s="4"/>
      <c r="Z112" s="4"/>
    </row>
    <row r="113" spans="1:26" x14ac:dyDescent="0.2">
      <c r="A113" s="11">
        <v>40418</v>
      </c>
      <c r="B113">
        <v>452</v>
      </c>
      <c r="C113">
        <v>21.3</v>
      </c>
      <c r="D113">
        <v>0</v>
      </c>
      <c r="E113">
        <v>1.33</v>
      </c>
      <c r="F113">
        <v>0</v>
      </c>
      <c r="G113">
        <v>0</v>
      </c>
      <c r="H113">
        <v>0</v>
      </c>
      <c r="I113">
        <v>5.33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1.33</v>
      </c>
      <c r="P113">
        <v>0</v>
      </c>
      <c r="Q113">
        <v>0</v>
      </c>
      <c r="R113">
        <v>0</v>
      </c>
      <c r="S113">
        <v>0</v>
      </c>
      <c r="T113">
        <f t="shared" si="6"/>
        <v>481.28999999999996</v>
      </c>
      <c r="U113">
        <v>21.3</v>
      </c>
      <c r="V113">
        <f t="shared" si="7"/>
        <v>502.59</v>
      </c>
      <c r="W113" s="4"/>
      <c r="X113" s="4"/>
      <c r="Y113" s="4"/>
      <c r="Z113" s="4"/>
    </row>
    <row r="114" spans="1:26" x14ac:dyDescent="0.2">
      <c r="A114" s="11">
        <v>40419</v>
      </c>
      <c r="B114">
        <v>452</v>
      </c>
      <c r="C114">
        <v>21.3</v>
      </c>
      <c r="D114">
        <v>0</v>
      </c>
      <c r="E114">
        <v>1.33</v>
      </c>
      <c r="F114">
        <v>0</v>
      </c>
      <c r="G114">
        <v>0</v>
      </c>
      <c r="H114">
        <v>0</v>
      </c>
      <c r="I114">
        <v>5.33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1.33</v>
      </c>
      <c r="P114">
        <v>0</v>
      </c>
      <c r="Q114">
        <v>0</v>
      </c>
      <c r="R114">
        <v>0</v>
      </c>
      <c r="S114">
        <v>0</v>
      </c>
      <c r="T114">
        <f t="shared" si="6"/>
        <v>481.28999999999996</v>
      </c>
      <c r="U114">
        <v>21.3</v>
      </c>
      <c r="V114">
        <f t="shared" si="7"/>
        <v>502.59</v>
      </c>
      <c r="W114" s="4"/>
      <c r="X114" s="4"/>
      <c r="Y114" s="4"/>
      <c r="Z114" s="4"/>
    </row>
    <row r="115" spans="1:26" x14ac:dyDescent="0.2">
      <c r="A115" s="11">
        <v>40420</v>
      </c>
      <c r="B115">
        <v>452</v>
      </c>
      <c r="C115">
        <v>21.3</v>
      </c>
      <c r="D115">
        <v>0</v>
      </c>
      <c r="E115">
        <v>1.33</v>
      </c>
      <c r="F115">
        <v>0</v>
      </c>
      <c r="G115">
        <v>0</v>
      </c>
      <c r="H115">
        <v>0</v>
      </c>
      <c r="I115">
        <v>5.33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1.33</v>
      </c>
      <c r="P115">
        <v>0</v>
      </c>
      <c r="Q115">
        <v>0</v>
      </c>
      <c r="R115">
        <v>0</v>
      </c>
      <c r="S115">
        <v>0</v>
      </c>
      <c r="T115">
        <f t="shared" si="6"/>
        <v>481.28999999999996</v>
      </c>
      <c r="U115">
        <v>21.3</v>
      </c>
      <c r="V115">
        <f t="shared" si="7"/>
        <v>502.59</v>
      </c>
      <c r="W115" s="4"/>
      <c r="X115" s="4"/>
      <c r="Y115" s="4"/>
      <c r="Z115" s="4"/>
    </row>
    <row r="116" spans="1:26" x14ac:dyDescent="0.2">
      <c r="A116" s="11">
        <v>40421</v>
      </c>
      <c r="B116"/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8"/>
      <c r="S116" s="12"/>
      <c r="T116">
        <f t="shared" si="6"/>
        <v>0</v>
      </c>
      <c r="V116">
        <f t="shared" si="7"/>
        <v>0</v>
      </c>
      <c r="W116" s="4"/>
      <c r="X116" s="4"/>
      <c r="Y116" s="4"/>
      <c r="Z116" s="4"/>
    </row>
    <row r="117" spans="1:26" x14ac:dyDescent="0.2">
      <c r="A117" s="11">
        <v>40422</v>
      </c>
      <c r="B117"/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8"/>
      <c r="S117" s="12"/>
      <c r="T117">
        <f t="shared" si="6"/>
        <v>0</v>
      </c>
      <c r="V117">
        <f t="shared" si="7"/>
        <v>0</v>
      </c>
      <c r="W117" s="4"/>
      <c r="X117" s="4"/>
      <c r="Y117" s="4"/>
      <c r="Z117" s="4"/>
    </row>
    <row r="118" spans="1:26" x14ac:dyDescent="0.2">
      <c r="A118" s="11">
        <v>40423</v>
      </c>
      <c r="B118"/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>
        <f t="shared" ref="T118:T127" si="8">SUM(B118:S118)</f>
        <v>0</v>
      </c>
      <c r="V118">
        <f t="shared" ref="V118:V127" si="9">T118+U118</f>
        <v>0</v>
      </c>
      <c r="W118" s="4"/>
      <c r="X118" s="4"/>
      <c r="Y118" s="4"/>
      <c r="Z118" s="4"/>
    </row>
    <row r="119" spans="1:26" x14ac:dyDescent="0.2">
      <c r="A119" s="11">
        <v>40424</v>
      </c>
      <c r="B119"/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8"/>
      <c r="S119" s="12"/>
      <c r="T119">
        <f t="shared" si="8"/>
        <v>0</v>
      </c>
      <c r="V119">
        <f t="shared" si="9"/>
        <v>0</v>
      </c>
      <c r="W119" s="4"/>
      <c r="X119" s="4"/>
      <c r="Y119" s="4"/>
      <c r="Z119" s="4"/>
    </row>
    <row r="120" spans="1:26" x14ac:dyDescent="0.2">
      <c r="A120" s="11">
        <v>40425</v>
      </c>
      <c r="B120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8"/>
        <v>0</v>
      </c>
      <c r="V120">
        <f t="shared" si="9"/>
        <v>0</v>
      </c>
      <c r="W120" s="4"/>
      <c r="X120" s="4"/>
      <c r="Y120" s="4"/>
      <c r="Z120" s="4"/>
    </row>
    <row r="121" spans="1:26" x14ac:dyDescent="0.2">
      <c r="A121" s="11">
        <v>40426</v>
      </c>
      <c r="B121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si="8"/>
        <v>0</v>
      </c>
      <c r="V121">
        <f t="shared" si="9"/>
        <v>0</v>
      </c>
      <c r="W121" s="4"/>
      <c r="X121" s="4"/>
      <c r="Y121" s="4"/>
      <c r="Z121" s="4"/>
    </row>
    <row r="122" spans="1:26" x14ac:dyDescent="0.2">
      <c r="A122" s="11">
        <v>40427</v>
      </c>
      <c r="B122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>
        <f t="shared" si="8"/>
        <v>0</v>
      </c>
      <c r="V122">
        <f t="shared" si="9"/>
        <v>0</v>
      </c>
      <c r="W122" s="4"/>
      <c r="X122" s="4"/>
      <c r="Y122" s="4"/>
      <c r="Z122" s="4"/>
    </row>
    <row r="123" spans="1:26" x14ac:dyDescent="0.2">
      <c r="A123" s="11">
        <v>40428</v>
      </c>
      <c r="B123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8"/>
        <v>0</v>
      </c>
      <c r="V123">
        <f t="shared" si="9"/>
        <v>0</v>
      </c>
      <c r="W123" s="4"/>
      <c r="X123" s="4"/>
      <c r="Y123" s="4"/>
      <c r="Z123" s="4"/>
    </row>
    <row r="124" spans="1:26" x14ac:dyDescent="0.2">
      <c r="A124" s="11">
        <v>40429</v>
      </c>
      <c r="B12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8"/>
        <v>0</v>
      </c>
      <c r="V124">
        <f t="shared" si="9"/>
        <v>0</v>
      </c>
      <c r="W124" s="4"/>
      <c r="X124" s="4"/>
      <c r="Y124" s="4"/>
      <c r="Z124" s="4"/>
    </row>
    <row r="125" spans="1:26" x14ac:dyDescent="0.2">
      <c r="A125" s="11">
        <v>40430</v>
      </c>
      <c r="B125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8"/>
        <v>0</v>
      </c>
      <c r="V125">
        <f t="shared" si="9"/>
        <v>0</v>
      </c>
      <c r="W125" s="4"/>
      <c r="X125" s="4"/>
      <c r="Y125" s="4"/>
      <c r="Z125" s="4"/>
    </row>
    <row r="126" spans="1:26" x14ac:dyDescent="0.2">
      <c r="A126" s="11">
        <v>40431</v>
      </c>
      <c r="B126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>
        <f t="shared" si="8"/>
        <v>0</v>
      </c>
      <c r="V126">
        <f t="shared" si="9"/>
        <v>0</v>
      </c>
      <c r="W126" s="4"/>
      <c r="X126" s="4"/>
      <c r="Y126" s="4"/>
      <c r="Z126" s="4"/>
    </row>
    <row r="127" spans="1:26" x14ac:dyDescent="0.2">
      <c r="A127" s="11">
        <v>40432</v>
      </c>
      <c r="B127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8"/>
        <v>0</v>
      </c>
      <c r="V127">
        <f t="shared" si="9"/>
        <v>0</v>
      </c>
      <c r="W127" s="4"/>
      <c r="X127" s="4"/>
      <c r="Y127" s="4"/>
      <c r="Z127" s="4"/>
    </row>
    <row r="128" spans="1:26" x14ac:dyDescent="0.2">
      <c r="A128" s="11">
        <v>40433</v>
      </c>
      <c r="B128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ref="T128:T135" si="10">SUM(B128:S128)</f>
        <v>0</v>
      </c>
      <c r="V128">
        <f t="shared" ref="V128:V135" si="11">T128+U128</f>
        <v>0</v>
      </c>
      <c r="W128" s="4"/>
      <c r="X128" s="4"/>
      <c r="Y128" s="4"/>
      <c r="Z128" s="4"/>
    </row>
    <row r="129" spans="1:26" x14ac:dyDescent="0.2">
      <c r="A129" s="11">
        <v>40434</v>
      </c>
      <c r="B129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10"/>
        <v>0</v>
      </c>
      <c r="V129">
        <f t="shared" si="11"/>
        <v>0</v>
      </c>
      <c r="W129" s="4"/>
      <c r="X129" s="4"/>
      <c r="Y129" s="4"/>
      <c r="Z129" s="4"/>
    </row>
    <row r="130" spans="1:26" x14ac:dyDescent="0.2">
      <c r="A130" s="11">
        <v>40435</v>
      </c>
      <c r="B130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12"/>
      <c r="T130">
        <f t="shared" si="10"/>
        <v>0</v>
      </c>
      <c r="V130">
        <f t="shared" si="11"/>
        <v>0</v>
      </c>
      <c r="W130" s="4"/>
      <c r="X130" s="4"/>
      <c r="Y130" s="4"/>
      <c r="Z130" s="4"/>
    </row>
    <row r="131" spans="1:26" x14ac:dyDescent="0.2">
      <c r="A131" s="11">
        <v>40436</v>
      </c>
      <c r="B131"/>
      <c r="H131" s="12"/>
      <c r="I131" s="8"/>
      <c r="J131" s="4"/>
      <c r="K131" s="4"/>
      <c r="L131" s="4"/>
      <c r="M131" s="4"/>
      <c r="N131" s="12"/>
      <c r="O131" s="8"/>
      <c r="P131" s="4"/>
      <c r="Q131" s="12"/>
      <c r="R131" s="8"/>
      <c r="S131" s="12"/>
      <c r="T131">
        <f t="shared" si="10"/>
        <v>0</v>
      </c>
      <c r="V131">
        <f t="shared" si="11"/>
        <v>0</v>
      </c>
      <c r="W131" s="4"/>
      <c r="X131" s="4"/>
      <c r="Y131" s="4"/>
      <c r="Z131" s="4"/>
    </row>
    <row r="132" spans="1:26" x14ac:dyDescent="0.2">
      <c r="A132" s="11">
        <v>40437</v>
      </c>
      <c r="B132"/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8"/>
      <c r="S132" s="12"/>
      <c r="T132">
        <f t="shared" si="10"/>
        <v>0</v>
      </c>
      <c r="V132">
        <f t="shared" si="11"/>
        <v>0</v>
      </c>
      <c r="W132" s="4"/>
      <c r="X132" s="4"/>
      <c r="Y132" s="4"/>
      <c r="Z132" s="4"/>
    </row>
    <row r="133" spans="1:26" x14ac:dyDescent="0.2">
      <c r="A133" s="11">
        <v>40438</v>
      </c>
      <c r="B133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12"/>
      <c r="T133">
        <f t="shared" si="10"/>
        <v>0</v>
      </c>
      <c r="V133">
        <f t="shared" si="11"/>
        <v>0</v>
      </c>
      <c r="W133" s="4"/>
      <c r="X133" s="4"/>
      <c r="Y133" s="4"/>
      <c r="Z133" s="4"/>
    </row>
    <row r="134" spans="1:26" x14ac:dyDescent="0.2">
      <c r="A134" s="11">
        <v>40439</v>
      </c>
      <c r="B134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12"/>
      <c r="T134">
        <f t="shared" si="10"/>
        <v>0</v>
      </c>
      <c r="V134">
        <f t="shared" si="11"/>
        <v>0</v>
      </c>
      <c r="W134" s="4"/>
      <c r="X134" s="4"/>
      <c r="Y134" s="4"/>
      <c r="Z134" s="4"/>
    </row>
    <row r="135" spans="1:26" x14ac:dyDescent="0.2">
      <c r="A135" s="11">
        <v>40440</v>
      </c>
      <c r="B135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>
        <f t="shared" si="10"/>
        <v>0</v>
      </c>
      <c r="V135">
        <f t="shared" si="11"/>
        <v>0</v>
      </c>
      <c r="W135" s="4"/>
      <c r="X135" s="4"/>
      <c r="Y135" s="4"/>
      <c r="Z135" s="4"/>
    </row>
    <row r="136" spans="1:26" x14ac:dyDescent="0.2">
      <c r="A136" s="11">
        <v>40441</v>
      </c>
      <c r="B136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>
        <f>SUM(B136:S136)</f>
        <v>0</v>
      </c>
      <c r="V136">
        <f>T136+U136</f>
        <v>0</v>
      </c>
      <c r="W136" s="4"/>
      <c r="X136" s="4"/>
      <c r="Y136" s="4"/>
      <c r="Z136" s="4"/>
    </row>
    <row r="137" spans="1:26" x14ac:dyDescent="0.2">
      <c r="A137" s="11">
        <v>40442</v>
      </c>
      <c r="B137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>
        <f>SUM(B137:S137)</f>
        <v>0</v>
      </c>
      <c r="V137">
        <f>T137+U137</f>
        <v>0</v>
      </c>
      <c r="W137" s="4"/>
      <c r="X137" s="4"/>
      <c r="Y137" s="4"/>
      <c r="Z137" s="4"/>
    </row>
    <row r="138" spans="1:26" x14ac:dyDescent="0.2"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</row>
    <row r="139" spans="1:26" x14ac:dyDescent="0.2"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</row>
    <row r="140" spans="1:26" x14ac:dyDescent="0.2">
      <c r="A140" t="s">
        <v>66</v>
      </c>
      <c r="B140">
        <f t="shared" ref="B140:U140" si="12">SUM(B9:B110)</f>
        <v>8091.3900000000021</v>
      </c>
      <c r="C140">
        <f t="shared" si="12"/>
        <v>195.93</v>
      </c>
      <c r="D140">
        <f t="shared" si="12"/>
        <v>0</v>
      </c>
      <c r="E140">
        <f t="shared" si="12"/>
        <v>15</v>
      </c>
      <c r="F140">
        <f t="shared" si="12"/>
        <v>28.989999999999988</v>
      </c>
      <c r="G140">
        <f t="shared" si="12"/>
        <v>7.99</v>
      </c>
      <c r="H140">
        <f t="shared" si="12"/>
        <v>0</v>
      </c>
      <c r="I140">
        <f t="shared" si="12"/>
        <v>451.96000000000004</v>
      </c>
      <c r="J140">
        <f t="shared" si="12"/>
        <v>8.99</v>
      </c>
      <c r="K140">
        <f t="shared" si="12"/>
        <v>0</v>
      </c>
      <c r="L140">
        <f t="shared" si="12"/>
        <v>78.989999999999995</v>
      </c>
      <c r="M140">
        <f t="shared" si="12"/>
        <v>6</v>
      </c>
      <c r="N140">
        <f t="shared" si="12"/>
        <v>0</v>
      </c>
      <c r="O140">
        <f t="shared" si="12"/>
        <v>393.96000000000021</v>
      </c>
      <c r="P140">
        <f t="shared" si="12"/>
        <v>0</v>
      </c>
      <c r="Q140">
        <f t="shared" si="12"/>
        <v>0</v>
      </c>
      <c r="R140">
        <f t="shared" si="12"/>
        <v>23.979999999999997</v>
      </c>
      <c r="S140">
        <f t="shared" si="12"/>
        <v>8.98</v>
      </c>
      <c r="T140">
        <f t="shared" si="12"/>
        <v>9556.15</v>
      </c>
      <c r="U140">
        <f t="shared" si="12"/>
        <v>1541.7399999999993</v>
      </c>
    </row>
    <row r="141" spans="1:26" x14ac:dyDescent="0.2">
      <c r="B141"/>
      <c r="H141" s="1"/>
      <c r="I141"/>
      <c r="N141" s="1"/>
      <c r="O141"/>
      <c r="Q141" s="1"/>
      <c r="R141"/>
      <c r="S141" s="1"/>
      <c r="T141"/>
    </row>
    <row r="142" spans="1:26" x14ac:dyDescent="0.2">
      <c r="B142"/>
      <c r="H142" s="1"/>
      <c r="I142"/>
      <c r="N142" s="1"/>
      <c r="O142"/>
      <c r="Q142" s="1"/>
      <c r="R142"/>
      <c r="S142" s="1"/>
      <c r="T142"/>
    </row>
    <row r="143" spans="1:26" x14ac:dyDescent="0.2">
      <c r="B143"/>
      <c r="H143" s="1"/>
      <c r="I143"/>
      <c r="N143" s="1"/>
      <c r="O143"/>
      <c r="Q143" s="1"/>
      <c r="R143"/>
      <c r="S143" s="1"/>
      <c r="T143"/>
    </row>
    <row r="144" spans="1:26" x14ac:dyDescent="0.2">
      <c r="B144"/>
      <c r="H144" s="1"/>
      <c r="I144"/>
      <c r="N144" s="1"/>
      <c r="O144"/>
      <c r="Q144" s="1"/>
      <c r="R144"/>
      <c r="S144" s="1"/>
      <c r="T144"/>
    </row>
    <row r="145" spans="2:22" x14ac:dyDescent="0.2">
      <c r="B145"/>
      <c r="H145" s="1"/>
      <c r="I145"/>
      <c r="N145" s="1"/>
      <c r="O145"/>
      <c r="Q145" s="1"/>
      <c r="R145"/>
      <c r="S145" s="1"/>
      <c r="T145"/>
    </row>
    <row r="146" spans="2:22" x14ac:dyDescent="0.2">
      <c r="B146"/>
      <c r="H146" s="1"/>
      <c r="I146"/>
      <c r="N146" s="1"/>
      <c r="O146"/>
      <c r="Q146" s="1"/>
      <c r="R146"/>
      <c r="S146" s="1"/>
      <c r="T146"/>
    </row>
    <row r="147" spans="2:22" x14ac:dyDescent="0.2">
      <c r="B147"/>
      <c r="H147" s="1"/>
      <c r="I147"/>
      <c r="N147" s="1"/>
      <c r="O147"/>
      <c r="Q147" s="1"/>
      <c r="R147"/>
      <c r="S147" s="1"/>
      <c r="T147"/>
    </row>
    <row r="148" spans="2:22" x14ac:dyDescent="0.2">
      <c r="B148"/>
      <c r="H148" s="1"/>
      <c r="I148"/>
      <c r="N148" s="1"/>
      <c r="O148"/>
      <c r="Q148" s="1"/>
      <c r="R148"/>
      <c r="S148" s="1"/>
      <c r="T148"/>
      <c r="V148" s="70" t="s">
        <v>47</v>
      </c>
    </row>
    <row r="149" spans="2:22" x14ac:dyDescent="0.2">
      <c r="B149"/>
      <c r="H149" s="1"/>
      <c r="I149"/>
      <c r="N149" s="1"/>
      <c r="O149"/>
      <c r="Q149" s="1"/>
      <c r="R149"/>
      <c r="S149" s="1"/>
      <c r="T149"/>
      <c r="V149" s="70"/>
    </row>
    <row r="150" spans="2:22" x14ac:dyDescent="0.2">
      <c r="B150"/>
      <c r="H150" s="1"/>
      <c r="I150"/>
      <c r="N150" s="1"/>
      <c r="O150"/>
      <c r="Q150" s="1"/>
      <c r="R150"/>
      <c r="S150" s="1"/>
      <c r="T150"/>
      <c r="V150">
        <f>SUM(V9:V147)</f>
        <v>13169.659999999998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8:V149"/>
    <mergeCell ref="T7:T8"/>
    <mergeCell ref="V7:V8"/>
    <mergeCell ref="B138:H138"/>
    <mergeCell ref="I138:N138"/>
    <mergeCell ref="O138:Q138"/>
    <mergeCell ref="R138:S138"/>
    <mergeCell ref="T138:T139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V154"/>
  <sheetViews>
    <sheetView zoomScaleNormal="100" workbookViewId="0">
      <pane ySplit="8" topLeftCell="A87" activePane="bottomLeft" state="frozen"/>
      <selection pane="bottomLeft" activeCell="S113" sqref="B113:S11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201</v>
      </c>
      <c r="B1" s="68"/>
      <c r="C1" s="68"/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202</v>
      </c>
      <c r="B3" s="73"/>
      <c r="C3" s="73"/>
      <c r="E3" s="65" t="s">
        <v>203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204</v>
      </c>
      <c r="B4" s="73"/>
      <c r="C4" s="73"/>
      <c r="D4" s="73"/>
      <c r="E4" t="s">
        <v>205</v>
      </c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0.2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0.4</v>
      </c>
      <c r="M13" s="4">
        <v>0</v>
      </c>
      <c r="N13" s="1">
        <v>0</v>
      </c>
      <c r="O13" s="4">
        <v>0.6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1.2000000000000002</v>
      </c>
      <c r="U13">
        <v>1</v>
      </c>
      <c r="V13">
        <f t="shared" si="1"/>
        <v>2.2000000000000002</v>
      </c>
    </row>
    <row r="14" spans="1:22" x14ac:dyDescent="0.2">
      <c r="A14" s="11">
        <v>40319</v>
      </c>
      <c r="B14">
        <v>0.2</v>
      </c>
      <c r="C14">
        <v>0</v>
      </c>
      <c r="D14">
        <v>0</v>
      </c>
      <c r="E14">
        <v>0</v>
      </c>
      <c r="F14">
        <v>0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0.4</v>
      </c>
      <c r="M14" s="4">
        <v>0</v>
      </c>
      <c r="N14" s="1">
        <v>0</v>
      </c>
      <c r="O14" s="4">
        <v>0.6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1.2000000000000002</v>
      </c>
      <c r="U14">
        <v>1</v>
      </c>
      <c r="V14">
        <f t="shared" si="1"/>
        <v>2.2000000000000002</v>
      </c>
    </row>
    <row r="15" spans="1:22" x14ac:dyDescent="0.2">
      <c r="A15" s="11">
        <v>40320</v>
      </c>
      <c r="B15">
        <v>0.2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0.4</v>
      </c>
      <c r="M15" s="4">
        <v>0</v>
      </c>
      <c r="N15" s="1">
        <v>0</v>
      </c>
      <c r="O15" s="4">
        <v>0.6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1.2000000000000002</v>
      </c>
      <c r="U15">
        <v>1</v>
      </c>
      <c r="V15">
        <f t="shared" si="1"/>
        <v>2.2000000000000002</v>
      </c>
    </row>
    <row r="16" spans="1:22" x14ac:dyDescent="0.2">
      <c r="A16" s="11">
        <v>40321</v>
      </c>
      <c r="B16">
        <v>0.2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0.4</v>
      </c>
      <c r="M16" s="4">
        <v>0</v>
      </c>
      <c r="N16" s="1">
        <v>0</v>
      </c>
      <c r="O16" s="4">
        <v>0.6</v>
      </c>
      <c r="P16" s="4">
        <v>0</v>
      </c>
      <c r="Q16" s="1">
        <v>0</v>
      </c>
      <c r="R16" s="4">
        <v>0</v>
      </c>
      <c r="S16" s="1">
        <v>0</v>
      </c>
      <c r="T16">
        <f t="shared" si="0"/>
        <v>1.2000000000000002</v>
      </c>
      <c r="U16">
        <v>1</v>
      </c>
      <c r="V16">
        <f t="shared" si="1"/>
        <v>2.2000000000000002</v>
      </c>
    </row>
    <row r="17" spans="1:22" x14ac:dyDescent="0.2">
      <c r="A17" s="11">
        <v>40322</v>
      </c>
      <c r="B17">
        <v>0.2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0.4</v>
      </c>
      <c r="M17" s="4">
        <v>0</v>
      </c>
      <c r="N17" s="1">
        <v>0</v>
      </c>
      <c r="O17" s="4">
        <v>0.6</v>
      </c>
      <c r="P17" s="4">
        <v>0</v>
      </c>
      <c r="Q17" s="1">
        <v>0</v>
      </c>
      <c r="R17" s="4">
        <v>0</v>
      </c>
      <c r="S17" s="1">
        <v>0</v>
      </c>
      <c r="T17">
        <f t="shared" si="0"/>
        <v>1.2000000000000002</v>
      </c>
      <c r="U17">
        <v>1</v>
      </c>
      <c r="V17">
        <f t="shared" si="1"/>
        <v>2.2000000000000002</v>
      </c>
    </row>
    <row r="18" spans="1:22" x14ac:dyDescent="0.2">
      <c r="A18" s="11">
        <v>40323</v>
      </c>
      <c r="B18">
        <v>3</v>
      </c>
      <c r="C18">
        <v>1</v>
      </c>
      <c r="D18">
        <v>0</v>
      </c>
      <c r="E18">
        <v>0</v>
      </c>
      <c r="F18">
        <v>0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1">
        <v>0</v>
      </c>
      <c r="O18" s="4">
        <v>1.5</v>
      </c>
      <c r="P18" s="4">
        <v>0</v>
      </c>
      <c r="Q18" s="1">
        <v>0</v>
      </c>
      <c r="R18" s="4">
        <v>0</v>
      </c>
      <c r="S18" s="1">
        <v>0</v>
      </c>
      <c r="T18">
        <f t="shared" si="0"/>
        <v>5.5</v>
      </c>
      <c r="U18">
        <v>2</v>
      </c>
      <c r="V18">
        <f t="shared" si="1"/>
        <v>7.5</v>
      </c>
    </row>
    <row r="19" spans="1:22" x14ac:dyDescent="0.2">
      <c r="A19" s="11">
        <v>40324</v>
      </c>
      <c r="B19">
        <v>3</v>
      </c>
      <c r="C19">
        <v>1</v>
      </c>
      <c r="D19">
        <v>0</v>
      </c>
      <c r="E19">
        <v>0</v>
      </c>
      <c r="F19">
        <v>0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1">
        <v>0</v>
      </c>
      <c r="O19" s="4">
        <v>1.5</v>
      </c>
      <c r="P19" s="4">
        <v>0</v>
      </c>
      <c r="Q19" s="1">
        <v>0</v>
      </c>
      <c r="R19" s="4">
        <v>0</v>
      </c>
      <c r="S19" s="1">
        <v>0</v>
      </c>
      <c r="T19">
        <f t="shared" si="0"/>
        <v>5.5</v>
      </c>
      <c r="U19">
        <v>2</v>
      </c>
      <c r="V19">
        <f t="shared" si="1"/>
        <v>7.5</v>
      </c>
    </row>
    <row r="20" spans="1:22" x14ac:dyDescent="0.2">
      <c r="A20" s="11">
        <v>40325</v>
      </c>
      <c r="B20">
        <v>31</v>
      </c>
      <c r="C20">
        <v>0.5</v>
      </c>
      <c r="D20">
        <v>0</v>
      </c>
      <c r="E20">
        <v>0</v>
      </c>
      <c r="F20">
        <v>0</v>
      </c>
      <c r="G20">
        <v>0</v>
      </c>
      <c r="H20" s="1">
        <v>0</v>
      </c>
      <c r="I20" s="4">
        <v>0</v>
      </c>
      <c r="J20" s="4">
        <v>0</v>
      </c>
      <c r="K20" s="4">
        <v>0</v>
      </c>
      <c r="L20" s="4">
        <v>0.5</v>
      </c>
      <c r="M20" s="4">
        <v>0</v>
      </c>
      <c r="N20" s="1">
        <v>0</v>
      </c>
      <c r="O20" s="4">
        <v>3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35</v>
      </c>
      <c r="U20">
        <v>43</v>
      </c>
      <c r="V20">
        <f t="shared" si="1"/>
        <v>78</v>
      </c>
    </row>
    <row r="21" spans="1:22" x14ac:dyDescent="0.2">
      <c r="A21" s="11">
        <v>40326</v>
      </c>
      <c r="B21">
        <v>31</v>
      </c>
      <c r="C21">
        <v>0.5</v>
      </c>
      <c r="D21">
        <v>0</v>
      </c>
      <c r="E21">
        <v>0</v>
      </c>
      <c r="F21">
        <v>0</v>
      </c>
      <c r="G21">
        <v>0</v>
      </c>
      <c r="H21" s="1">
        <v>0</v>
      </c>
      <c r="I21" s="4">
        <v>0</v>
      </c>
      <c r="J21" s="4">
        <v>0</v>
      </c>
      <c r="K21" s="4">
        <v>0</v>
      </c>
      <c r="L21" s="4">
        <v>0.5</v>
      </c>
      <c r="M21" s="4">
        <v>0</v>
      </c>
      <c r="N21" s="1">
        <v>0</v>
      </c>
      <c r="O21" s="4">
        <v>3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35</v>
      </c>
      <c r="U21">
        <v>43</v>
      </c>
      <c r="V21">
        <f t="shared" si="1"/>
        <v>78</v>
      </c>
    </row>
    <row r="22" spans="1:22" x14ac:dyDescent="0.2">
      <c r="A22" s="11">
        <v>40327</v>
      </c>
      <c r="B22">
        <v>21.75</v>
      </c>
      <c r="C22">
        <v>0.75</v>
      </c>
      <c r="D22">
        <v>0</v>
      </c>
      <c r="E22">
        <v>0</v>
      </c>
      <c r="F22">
        <v>0</v>
      </c>
      <c r="G22">
        <v>0</v>
      </c>
      <c r="H22" s="1">
        <v>0</v>
      </c>
      <c r="I22" s="4">
        <v>0</v>
      </c>
      <c r="J22" s="4">
        <v>0</v>
      </c>
      <c r="K22" s="4">
        <v>0</v>
      </c>
      <c r="L22" s="4">
        <v>0.25</v>
      </c>
      <c r="M22" s="4">
        <v>0</v>
      </c>
      <c r="N22" s="1">
        <v>0</v>
      </c>
      <c r="O22" s="4">
        <v>2.75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25.5</v>
      </c>
      <c r="U22">
        <v>19.75</v>
      </c>
      <c r="V22">
        <f t="shared" si="1"/>
        <v>45.25</v>
      </c>
    </row>
    <row r="23" spans="1:22" x14ac:dyDescent="0.2">
      <c r="A23" s="11">
        <v>40328</v>
      </c>
      <c r="B23">
        <v>21.75</v>
      </c>
      <c r="C23">
        <v>0.75</v>
      </c>
      <c r="D23">
        <v>0</v>
      </c>
      <c r="E23">
        <v>0</v>
      </c>
      <c r="F23">
        <v>0</v>
      </c>
      <c r="G23">
        <v>0</v>
      </c>
      <c r="H23" s="1">
        <v>0</v>
      </c>
      <c r="I23" s="4">
        <v>0</v>
      </c>
      <c r="J23" s="4">
        <v>0</v>
      </c>
      <c r="K23" s="4">
        <v>0</v>
      </c>
      <c r="L23" s="4">
        <v>0.25</v>
      </c>
      <c r="M23" s="4">
        <v>0</v>
      </c>
      <c r="N23" s="1">
        <v>0</v>
      </c>
      <c r="O23" s="4">
        <v>2.75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25.5</v>
      </c>
      <c r="U23">
        <v>19.75</v>
      </c>
      <c r="V23">
        <f t="shared" si="1"/>
        <v>45.25</v>
      </c>
    </row>
    <row r="24" spans="1:22" x14ac:dyDescent="0.2">
      <c r="A24" s="11">
        <v>40329</v>
      </c>
      <c r="B24">
        <v>21.75</v>
      </c>
      <c r="C24">
        <v>0.75</v>
      </c>
      <c r="D24">
        <v>0</v>
      </c>
      <c r="E24">
        <v>0</v>
      </c>
      <c r="F24">
        <v>0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0.25</v>
      </c>
      <c r="M24" s="4">
        <v>0</v>
      </c>
      <c r="N24" s="1">
        <v>0</v>
      </c>
      <c r="O24" s="4">
        <v>2.75</v>
      </c>
      <c r="P24" s="4">
        <v>0</v>
      </c>
      <c r="Q24" s="1">
        <v>0</v>
      </c>
      <c r="R24" s="4">
        <v>0</v>
      </c>
      <c r="S24" s="1">
        <v>0</v>
      </c>
      <c r="T24">
        <f t="shared" si="0"/>
        <v>25.5</v>
      </c>
      <c r="U24">
        <v>19.75</v>
      </c>
      <c r="V24">
        <f t="shared" si="1"/>
        <v>45.25</v>
      </c>
    </row>
    <row r="25" spans="1:22" x14ac:dyDescent="0.2">
      <c r="A25" s="11">
        <v>40330</v>
      </c>
      <c r="B25">
        <v>21.75</v>
      </c>
      <c r="C25">
        <v>0.75</v>
      </c>
      <c r="D25">
        <v>0</v>
      </c>
      <c r="E25">
        <v>0</v>
      </c>
      <c r="F25">
        <v>0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0.25</v>
      </c>
      <c r="M25" s="4">
        <v>0</v>
      </c>
      <c r="N25" s="1">
        <v>0</v>
      </c>
      <c r="O25" s="4">
        <v>2.75</v>
      </c>
      <c r="P25" s="4">
        <v>0</v>
      </c>
      <c r="Q25" s="1">
        <v>0</v>
      </c>
      <c r="R25" s="4">
        <v>0</v>
      </c>
      <c r="S25" s="1">
        <v>0</v>
      </c>
      <c r="T25">
        <f t="shared" si="0"/>
        <v>25.5</v>
      </c>
      <c r="U25">
        <v>19.75</v>
      </c>
      <c r="V25">
        <f t="shared" si="1"/>
        <v>45.25</v>
      </c>
    </row>
    <row r="26" spans="1:22" x14ac:dyDescent="0.2">
      <c r="A26" s="11">
        <v>40331</v>
      </c>
      <c r="B26">
        <v>0.5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0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0.5</v>
      </c>
      <c r="U26">
        <v>0.5</v>
      </c>
      <c r="V26">
        <f t="shared" si="1"/>
        <v>1</v>
      </c>
    </row>
    <row r="27" spans="1:22" x14ac:dyDescent="0.2">
      <c r="A27" s="11">
        <v>40332</v>
      </c>
      <c r="B27">
        <v>0.5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0</v>
      </c>
      <c r="P27" s="4">
        <v>0</v>
      </c>
      <c r="Q27" s="1">
        <v>0</v>
      </c>
      <c r="R27" s="4">
        <v>0</v>
      </c>
      <c r="S27" s="1">
        <v>0</v>
      </c>
      <c r="T27">
        <f t="shared" si="0"/>
        <v>0.5</v>
      </c>
      <c r="U27">
        <v>0.5</v>
      </c>
      <c r="V27">
        <f t="shared" si="1"/>
        <v>1</v>
      </c>
    </row>
    <row r="28" spans="1:22" x14ac:dyDescent="0.2">
      <c r="A28" s="11">
        <v>40333</v>
      </c>
      <c r="B28">
        <v>7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1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8</v>
      </c>
      <c r="U28">
        <v>4</v>
      </c>
      <c r="V28">
        <f t="shared" si="1"/>
        <v>12</v>
      </c>
    </row>
    <row r="29" spans="1:22" x14ac:dyDescent="0.2">
      <c r="A29" s="11">
        <v>40334</v>
      </c>
      <c r="B29" t="s">
        <v>32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>
        <f t="shared" si="0"/>
        <v>0</v>
      </c>
      <c r="U29" t="s">
        <v>32</v>
      </c>
      <c r="V29" t="e">
        <f t="shared" si="1"/>
        <v>#VALUE!</v>
      </c>
    </row>
    <row r="30" spans="1:22" x14ac:dyDescent="0.2">
      <c r="A30" s="11">
        <v>40335</v>
      </c>
      <c r="B30" t="s">
        <v>32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>
        <f t="shared" si="0"/>
        <v>0</v>
      </c>
      <c r="U30" t="s">
        <v>32</v>
      </c>
      <c r="V30" t="e">
        <f t="shared" si="1"/>
        <v>#VALUE!</v>
      </c>
    </row>
    <row r="31" spans="1:22" x14ac:dyDescent="0.2">
      <c r="A31" s="11">
        <v>40336</v>
      </c>
      <c r="B31" t="s">
        <v>32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>
        <f t="shared" si="0"/>
        <v>0</v>
      </c>
      <c r="U31" t="s">
        <v>32</v>
      </c>
      <c r="V31" t="e">
        <f t="shared" si="1"/>
        <v>#VALUE!</v>
      </c>
    </row>
    <row r="32" spans="1:22" x14ac:dyDescent="0.2">
      <c r="A32" s="11">
        <v>40337</v>
      </c>
      <c r="B32">
        <v>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</v>
      </c>
      <c r="P32">
        <v>0</v>
      </c>
      <c r="Q32">
        <v>0</v>
      </c>
      <c r="R32">
        <v>0</v>
      </c>
      <c r="S32">
        <v>0</v>
      </c>
      <c r="T32">
        <f t="shared" si="0"/>
        <v>4.5</v>
      </c>
      <c r="U32">
        <v>1.5</v>
      </c>
      <c r="V32">
        <f t="shared" si="1"/>
        <v>6</v>
      </c>
    </row>
    <row r="33" spans="1:22" x14ac:dyDescent="0.2">
      <c r="A33" s="11">
        <v>40338</v>
      </c>
      <c r="B33">
        <v>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</v>
      </c>
      <c r="P33">
        <v>0</v>
      </c>
      <c r="Q33">
        <v>0</v>
      </c>
      <c r="R33">
        <v>0</v>
      </c>
      <c r="S33">
        <v>0</v>
      </c>
      <c r="T33">
        <f t="shared" si="0"/>
        <v>4.5</v>
      </c>
      <c r="U33">
        <v>1.5</v>
      </c>
      <c r="V33">
        <f t="shared" si="1"/>
        <v>6</v>
      </c>
    </row>
    <row r="34" spans="1:22" x14ac:dyDescent="0.2">
      <c r="A34" s="11">
        <v>40339</v>
      </c>
      <c r="B34">
        <v>3.5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f t="shared" si="0"/>
        <v>5.5</v>
      </c>
      <c r="U34">
        <v>1</v>
      </c>
      <c r="V34">
        <f t="shared" si="1"/>
        <v>6.5</v>
      </c>
    </row>
    <row r="35" spans="1:22" x14ac:dyDescent="0.2">
      <c r="A35" s="11">
        <v>40340</v>
      </c>
      <c r="B35">
        <v>3.5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f t="shared" si="0"/>
        <v>5.5</v>
      </c>
      <c r="U35">
        <v>1</v>
      </c>
      <c r="V35">
        <f t="shared" si="1"/>
        <v>6.5</v>
      </c>
    </row>
    <row r="36" spans="1:22" x14ac:dyDescent="0.2">
      <c r="A36" s="11">
        <v>40341</v>
      </c>
      <c r="B36">
        <v>2.33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f t="shared" si="0"/>
        <v>3.33</v>
      </c>
      <c r="U36">
        <v>3.33</v>
      </c>
      <c r="V36">
        <f t="shared" si="1"/>
        <v>6.66</v>
      </c>
    </row>
    <row r="37" spans="1:22" x14ac:dyDescent="0.2">
      <c r="A37" s="11">
        <v>40342</v>
      </c>
      <c r="B37">
        <v>2.33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f t="shared" si="0"/>
        <v>3.33</v>
      </c>
      <c r="U37">
        <v>3.33</v>
      </c>
      <c r="V37">
        <f t="shared" si="1"/>
        <v>6.66</v>
      </c>
    </row>
    <row r="38" spans="1:22" x14ac:dyDescent="0.2">
      <c r="A38" s="11">
        <v>40343</v>
      </c>
      <c r="B38">
        <v>2.33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f t="shared" si="0"/>
        <v>3.33</v>
      </c>
      <c r="U38">
        <v>3.33</v>
      </c>
      <c r="V38">
        <f t="shared" si="1"/>
        <v>6.66</v>
      </c>
    </row>
    <row r="39" spans="1:22" x14ac:dyDescent="0.2">
      <c r="A39" s="11">
        <v>40344</v>
      </c>
      <c r="B39">
        <v>32.5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1.5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f t="shared" si="0"/>
        <v>37</v>
      </c>
      <c r="U39">
        <v>1.5</v>
      </c>
      <c r="V39">
        <f t="shared" si="1"/>
        <v>38.5</v>
      </c>
    </row>
    <row r="40" spans="1:22" x14ac:dyDescent="0.2">
      <c r="A40" s="11">
        <v>40345</v>
      </c>
      <c r="B40">
        <v>32.5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1.5</v>
      </c>
      <c r="M40">
        <v>0</v>
      </c>
      <c r="N40">
        <v>0</v>
      </c>
      <c r="O40">
        <v>3</v>
      </c>
      <c r="P40">
        <v>0</v>
      </c>
      <c r="Q40">
        <v>0</v>
      </c>
      <c r="R40">
        <v>0</v>
      </c>
      <c r="S40">
        <v>0</v>
      </c>
      <c r="T40">
        <f t="shared" si="0"/>
        <v>37</v>
      </c>
      <c r="U40">
        <v>1.5</v>
      </c>
      <c r="V40">
        <f t="shared" si="1"/>
        <v>38.5</v>
      </c>
    </row>
    <row r="41" spans="1:22" x14ac:dyDescent="0.2">
      <c r="A41" s="11">
        <v>40346</v>
      </c>
      <c r="B41">
        <v>50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0.5</v>
      </c>
      <c r="S41">
        <v>0</v>
      </c>
      <c r="T41">
        <f t="shared" si="0"/>
        <v>51.5</v>
      </c>
      <c r="U41">
        <v>5</v>
      </c>
      <c r="V41">
        <f t="shared" si="1"/>
        <v>56.5</v>
      </c>
    </row>
    <row r="42" spans="1:22" x14ac:dyDescent="0.2">
      <c r="A42" s="11">
        <v>40347</v>
      </c>
      <c r="B42">
        <v>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0.5</v>
      </c>
      <c r="S42">
        <v>0</v>
      </c>
      <c r="T42">
        <f t="shared" si="0"/>
        <v>51.5</v>
      </c>
      <c r="U42">
        <v>5</v>
      </c>
      <c r="V42">
        <f t="shared" si="1"/>
        <v>56.5</v>
      </c>
    </row>
    <row r="43" spans="1:22" x14ac:dyDescent="0.2">
      <c r="A43" s="11">
        <v>40348</v>
      </c>
      <c r="B43">
        <v>47.33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0"/>
        <v>47.33</v>
      </c>
      <c r="U43">
        <v>3.66</v>
      </c>
      <c r="V43">
        <f t="shared" si="1"/>
        <v>50.989999999999995</v>
      </c>
    </row>
    <row r="44" spans="1:22" x14ac:dyDescent="0.2">
      <c r="A44" s="11">
        <v>40349</v>
      </c>
      <c r="B44">
        <v>47.33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47.33</v>
      </c>
      <c r="U44">
        <v>3.66</v>
      </c>
      <c r="V44">
        <f t="shared" si="1"/>
        <v>50.989999999999995</v>
      </c>
    </row>
    <row r="45" spans="1:22" x14ac:dyDescent="0.2">
      <c r="A45" s="11">
        <v>40350</v>
      </c>
      <c r="B45">
        <v>47.33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47.33</v>
      </c>
      <c r="U45">
        <v>3.66</v>
      </c>
      <c r="V45">
        <f t="shared" si="1"/>
        <v>50.989999999999995</v>
      </c>
    </row>
    <row r="46" spans="1:22" x14ac:dyDescent="0.2">
      <c r="A46" s="11">
        <v>40351</v>
      </c>
      <c r="B46">
        <v>29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29.5</v>
      </c>
      <c r="U46">
        <v>2.5</v>
      </c>
      <c r="V46">
        <f t="shared" si="1"/>
        <v>32</v>
      </c>
    </row>
    <row r="47" spans="1:22" x14ac:dyDescent="0.2">
      <c r="A47" s="11">
        <v>40352</v>
      </c>
      <c r="B47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29.5</v>
      </c>
      <c r="U47">
        <v>2.5</v>
      </c>
      <c r="V47">
        <f t="shared" si="1"/>
        <v>32</v>
      </c>
    </row>
    <row r="48" spans="1:22" x14ac:dyDescent="0.2">
      <c r="A48" s="11">
        <v>40353</v>
      </c>
      <c r="B48">
        <v>39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f t="shared" si="0"/>
        <v>43</v>
      </c>
      <c r="U48">
        <v>0</v>
      </c>
      <c r="V48">
        <f t="shared" si="1"/>
        <v>43</v>
      </c>
    </row>
    <row r="49" spans="1:22" x14ac:dyDescent="0.2">
      <c r="A49" s="11">
        <v>40354</v>
      </c>
      <c r="B49">
        <v>39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f t="shared" si="0"/>
        <v>43</v>
      </c>
      <c r="U49">
        <v>0</v>
      </c>
      <c r="V49">
        <f t="shared" si="1"/>
        <v>43</v>
      </c>
    </row>
    <row r="50" spans="1:22" x14ac:dyDescent="0.2">
      <c r="A50" s="11">
        <v>40355</v>
      </c>
      <c r="B50">
        <v>29.6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0.33</v>
      </c>
      <c r="J50">
        <v>0</v>
      </c>
      <c r="K50">
        <v>0</v>
      </c>
      <c r="L50">
        <v>0.33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0"/>
        <v>30.259999999999998</v>
      </c>
      <c r="U50">
        <v>4</v>
      </c>
      <c r="V50">
        <f t="shared" si="1"/>
        <v>34.26</v>
      </c>
    </row>
    <row r="51" spans="1:22" x14ac:dyDescent="0.2">
      <c r="A51" s="11">
        <v>40356</v>
      </c>
      <c r="B51">
        <v>29.6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</v>
      </c>
      <c r="J51">
        <v>0</v>
      </c>
      <c r="K51">
        <v>0</v>
      </c>
      <c r="L51">
        <v>0.33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0"/>
        <v>30.259999999999998</v>
      </c>
      <c r="U51">
        <v>4</v>
      </c>
      <c r="V51">
        <f t="shared" si="1"/>
        <v>34.26</v>
      </c>
    </row>
    <row r="52" spans="1:22" x14ac:dyDescent="0.2">
      <c r="A52" s="11">
        <v>40357</v>
      </c>
      <c r="B52">
        <v>29.6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</v>
      </c>
      <c r="J52">
        <v>0</v>
      </c>
      <c r="K52">
        <v>0</v>
      </c>
      <c r="L52">
        <v>0.33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30.259999999999998</v>
      </c>
      <c r="U52">
        <v>4</v>
      </c>
      <c r="V52">
        <f t="shared" si="1"/>
        <v>34.26</v>
      </c>
    </row>
    <row r="53" spans="1:22" x14ac:dyDescent="0.2">
      <c r="A53" s="11">
        <v>40358</v>
      </c>
      <c r="B53">
        <v>12</v>
      </c>
      <c r="C53">
        <v>0.5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0"/>
        <v>12.5</v>
      </c>
      <c r="U53">
        <v>7.5</v>
      </c>
      <c r="V53">
        <f t="shared" si="1"/>
        <v>20</v>
      </c>
    </row>
    <row r="54" spans="1:22" x14ac:dyDescent="0.2">
      <c r="A54" s="11">
        <v>40359</v>
      </c>
      <c r="B54">
        <v>12</v>
      </c>
      <c r="C54">
        <v>0.5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0"/>
        <v>12.5</v>
      </c>
      <c r="U54">
        <v>7.5</v>
      </c>
      <c r="V54">
        <f t="shared" si="1"/>
        <v>20</v>
      </c>
    </row>
    <row r="55" spans="1:22" x14ac:dyDescent="0.2">
      <c r="A55" s="11">
        <v>40360</v>
      </c>
      <c r="B55">
        <v>59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  <c r="J55">
        <v>0</v>
      </c>
      <c r="K55">
        <v>0</v>
      </c>
      <c r="L55">
        <v>3</v>
      </c>
      <c r="M55">
        <v>0</v>
      </c>
      <c r="N55">
        <v>0</v>
      </c>
      <c r="O55">
        <v>11</v>
      </c>
      <c r="P55">
        <v>0</v>
      </c>
      <c r="Q55">
        <v>0</v>
      </c>
      <c r="R55">
        <v>0</v>
      </c>
      <c r="S55">
        <v>0</v>
      </c>
      <c r="T55">
        <f t="shared" si="0"/>
        <v>82</v>
      </c>
      <c r="U55">
        <v>51</v>
      </c>
      <c r="V55">
        <f t="shared" si="1"/>
        <v>133</v>
      </c>
    </row>
    <row r="56" spans="1:22" x14ac:dyDescent="0.2">
      <c r="A56" s="11">
        <v>40361</v>
      </c>
      <c r="B56">
        <v>59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3</v>
      </c>
      <c r="J56">
        <v>0</v>
      </c>
      <c r="K56">
        <v>0</v>
      </c>
      <c r="L56">
        <v>3</v>
      </c>
      <c r="M56">
        <v>0</v>
      </c>
      <c r="N56">
        <v>0</v>
      </c>
      <c r="O56">
        <v>11</v>
      </c>
      <c r="P56">
        <v>0</v>
      </c>
      <c r="Q56">
        <v>0</v>
      </c>
      <c r="R56">
        <v>0</v>
      </c>
      <c r="S56">
        <v>0</v>
      </c>
      <c r="T56">
        <f t="shared" si="0"/>
        <v>82</v>
      </c>
      <c r="U56">
        <v>51</v>
      </c>
      <c r="V56">
        <f t="shared" si="1"/>
        <v>133</v>
      </c>
    </row>
    <row r="57" spans="1:22" x14ac:dyDescent="0.2">
      <c r="A57" s="11">
        <v>40362</v>
      </c>
      <c r="B57">
        <v>78.5</v>
      </c>
      <c r="C57">
        <v>1.25</v>
      </c>
      <c r="D57">
        <v>0</v>
      </c>
      <c r="E57">
        <v>0</v>
      </c>
      <c r="F57">
        <v>0</v>
      </c>
      <c r="G57">
        <v>0</v>
      </c>
      <c r="H57">
        <v>0</v>
      </c>
      <c r="I57">
        <v>1.75</v>
      </c>
      <c r="J57">
        <v>1</v>
      </c>
      <c r="K57">
        <v>0</v>
      </c>
      <c r="L57">
        <v>0.25</v>
      </c>
      <c r="M57">
        <v>0.25</v>
      </c>
      <c r="N57">
        <v>0</v>
      </c>
      <c r="O57">
        <v>0.5</v>
      </c>
      <c r="P57">
        <v>0</v>
      </c>
      <c r="Q57">
        <v>0</v>
      </c>
      <c r="R57">
        <v>0</v>
      </c>
      <c r="S57">
        <v>0.25</v>
      </c>
      <c r="T57">
        <f t="shared" si="0"/>
        <v>83.75</v>
      </c>
      <c r="U57">
        <v>9.75</v>
      </c>
      <c r="V57">
        <f t="shared" si="1"/>
        <v>93.5</v>
      </c>
    </row>
    <row r="58" spans="1:22" x14ac:dyDescent="0.2">
      <c r="A58" s="11">
        <v>40363</v>
      </c>
      <c r="B58">
        <v>78.5</v>
      </c>
      <c r="C58">
        <v>1.25</v>
      </c>
      <c r="D58">
        <v>0</v>
      </c>
      <c r="E58">
        <v>0</v>
      </c>
      <c r="F58">
        <v>0</v>
      </c>
      <c r="G58">
        <v>0</v>
      </c>
      <c r="H58">
        <v>0</v>
      </c>
      <c r="I58">
        <v>1.75</v>
      </c>
      <c r="J58">
        <v>1</v>
      </c>
      <c r="K58">
        <v>0</v>
      </c>
      <c r="L58">
        <v>0.25</v>
      </c>
      <c r="M58">
        <v>0.25</v>
      </c>
      <c r="N58">
        <v>0</v>
      </c>
      <c r="O58">
        <v>0.5</v>
      </c>
      <c r="P58">
        <v>0</v>
      </c>
      <c r="Q58">
        <v>0</v>
      </c>
      <c r="R58">
        <v>0</v>
      </c>
      <c r="S58">
        <v>0.25</v>
      </c>
      <c r="T58">
        <f t="shared" si="0"/>
        <v>83.75</v>
      </c>
      <c r="U58">
        <v>9.75</v>
      </c>
      <c r="V58">
        <f t="shared" si="1"/>
        <v>93.5</v>
      </c>
    </row>
    <row r="59" spans="1:22" x14ac:dyDescent="0.2">
      <c r="A59" s="11">
        <v>40364</v>
      </c>
      <c r="B59">
        <v>78.5</v>
      </c>
      <c r="C59">
        <v>1.25</v>
      </c>
      <c r="D59">
        <v>0</v>
      </c>
      <c r="E59">
        <v>0</v>
      </c>
      <c r="F59">
        <v>0</v>
      </c>
      <c r="G59">
        <v>0</v>
      </c>
      <c r="H59">
        <v>0</v>
      </c>
      <c r="I59">
        <v>1.75</v>
      </c>
      <c r="J59">
        <v>1</v>
      </c>
      <c r="K59">
        <v>0</v>
      </c>
      <c r="L59">
        <v>0.25</v>
      </c>
      <c r="M59">
        <v>0.25</v>
      </c>
      <c r="N59">
        <v>0</v>
      </c>
      <c r="O59">
        <v>0.5</v>
      </c>
      <c r="P59">
        <v>0</v>
      </c>
      <c r="Q59">
        <v>0</v>
      </c>
      <c r="R59">
        <v>0</v>
      </c>
      <c r="S59">
        <v>0.25</v>
      </c>
      <c r="T59">
        <f t="shared" si="0"/>
        <v>83.75</v>
      </c>
      <c r="U59">
        <v>9.75</v>
      </c>
      <c r="V59">
        <f t="shared" si="1"/>
        <v>93.5</v>
      </c>
    </row>
    <row r="60" spans="1:22" x14ac:dyDescent="0.2">
      <c r="A60" s="11">
        <v>40365</v>
      </c>
      <c r="B60">
        <v>78.5</v>
      </c>
      <c r="C60">
        <v>1.25</v>
      </c>
      <c r="D60">
        <v>0</v>
      </c>
      <c r="E60">
        <v>0</v>
      </c>
      <c r="F60">
        <v>0</v>
      </c>
      <c r="G60">
        <v>0</v>
      </c>
      <c r="H60">
        <v>0</v>
      </c>
      <c r="I60">
        <v>1.75</v>
      </c>
      <c r="J60">
        <v>1</v>
      </c>
      <c r="K60">
        <v>0</v>
      </c>
      <c r="L60">
        <v>0.25</v>
      </c>
      <c r="M60">
        <v>0.25</v>
      </c>
      <c r="N60">
        <v>0</v>
      </c>
      <c r="O60">
        <v>0.5</v>
      </c>
      <c r="P60">
        <v>0</v>
      </c>
      <c r="Q60">
        <v>0</v>
      </c>
      <c r="R60">
        <v>0</v>
      </c>
      <c r="S60">
        <v>0.25</v>
      </c>
      <c r="T60">
        <f t="shared" si="0"/>
        <v>83.75</v>
      </c>
      <c r="U60">
        <v>9.75</v>
      </c>
      <c r="V60">
        <f t="shared" si="1"/>
        <v>93.5</v>
      </c>
    </row>
    <row r="61" spans="1:22" x14ac:dyDescent="0.2">
      <c r="A61" s="11">
        <v>40366</v>
      </c>
      <c r="B61">
        <v>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13</v>
      </c>
      <c r="U61">
        <v>1</v>
      </c>
      <c r="V61">
        <f t="shared" si="1"/>
        <v>14</v>
      </c>
    </row>
    <row r="62" spans="1:22" x14ac:dyDescent="0.2">
      <c r="A62" s="11">
        <v>40367</v>
      </c>
      <c r="B62">
        <v>13.5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0"/>
        <v>13.5</v>
      </c>
      <c r="U62">
        <v>1.5</v>
      </c>
      <c r="V62">
        <f t="shared" si="1"/>
        <v>15</v>
      </c>
    </row>
    <row r="63" spans="1:22" x14ac:dyDescent="0.2">
      <c r="A63" s="11">
        <v>40368</v>
      </c>
      <c r="B63">
        <v>13.5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0"/>
        <v>13.5</v>
      </c>
      <c r="U63">
        <v>1.5</v>
      </c>
      <c r="V63">
        <f t="shared" si="1"/>
        <v>15</v>
      </c>
    </row>
    <row r="64" spans="1:22" x14ac:dyDescent="0.2">
      <c r="A64" s="11">
        <v>40369</v>
      </c>
      <c r="B64">
        <v>8</v>
      </c>
      <c r="C64">
        <v>0.67</v>
      </c>
      <c r="D64">
        <v>0</v>
      </c>
      <c r="E64">
        <v>0</v>
      </c>
      <c r="F64">
        <v>0</v>
      </c>
      <c r="G64">
        <v>1.33</v>
      </c>
      <c r="H64">
        <v>0</v>
      </c>
      <c r="I64">
        <v>0</v>
      </c>
      <c r="J64">
        <v>0</v>
      </c>
      <c r="K64">
        <v>0</v>
      </c>
      <c r="L64">
        <v>0</v>
      </c>
      <c r="M64">
        <v>0.33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10.33</v>
      </c>
      <c r="U64">
        <v>0.33</v>
      </c>
      <c r="V64">
        <f t="shared" si="1"/>
        <v>10.66</v>
      </c>
    </row>
    <row r="65" spans="1:22" x14ac:dyDescent="0.2">
      <c r="A65" s="11">
        <v>40370</v>
      </c>
      <c r="B65">
        <v>8</v>
      </c>
      <c r="C65">
        <v>0.67</v>
      </c>
      <c r="D65">
        <v>0</v>
      </c>
      <c r="E65">
        <v>0</v>
      </c>
      <c r="F65">
        <v>0</v>
      </c>
      <c r="G65">
        <v>1.33</v>
      </c>
      <c r="H65">
        <v>0</v>
      </c>
      <c r="I65">
        <v>0</v>
      </c>
      <c r="J65">
        <v>0</v>
      </c>
      <c r="K65">
        <v>0</v>
      </c>
      <c r="L65">
        <v>0</v>
      </c>
      <c r="M65">
        <v>0.33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0"/>
        <v>10.33</v>
      </c>
      <c r="U65">
        <v>0.33</v>
      </c>
      <c r="V65">
        <f t="shared" si="1"/>
        <v>10.66</v>
      </c>
    </row>
    <row r="66" spans="1:22" x14ac:dyDescent="0.2">
      <c r="A66" s="11">
        <v>40371</v>
      </c>
      <c r="B66">
        <v>8</v>
      </c>
      <c r="C66">
        <v>0.67</v>
      </c>
      <c r="D66">
        <v>0</v>
      </c>
      <c r="E66">
        <v>0</v>
      </c>
      <c r="F66">
        <v>0</v>
      </c>
      <c r="G66">
        <v>1.33</v>
      </c>
      <c r="H66">
        <v>0</v>
      </c>
      <c r="I66">
        <v>0</v>
      </c>
      <c r="J66">
        <v>0</v>
      </c>
      <c r="K66">
        <v>0</v>
      </c>
      <c r="L66">
        <v>0</v>
      </c>
      <c r="M66">
        <v>0.33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0"/>
        <v>10.33</v>
      </c>
      <c r="U66">
        <v>0.33</v>
      </c>
      <c r="V66">
        <f t="shared" si="1"/>
        <v>10.66</v>
      </c>
    </row>
    <row r="67" spans="1:22" x14ac:dyDescent="0.2">
      <c r="A67" s="11">
        <v>40372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0</v>
      </c>
      <c r="K67">
        <v>0</v>
      </c>
      <c r="L67">
        <v>0</v>
      </c>
      <c r="M67">
        <v>0</v>
      </c>
      <c r="N67">
        <v>0</v>
      </c>
      <c r="O67">
        <v>0.5</v>
      </c>
      <c r="P67">
        <v>0</v>
      </c>
      <c r="Q67">
        <v>0</v>
      </c>
      <c r="R67">
        <v>0</v>
      </c>
      <c r="S67">
        <v>0</v>
      </c>
      <c r="T67">
        <f t="shared" si="0"/>
        <v>7</v>
      </c>
      <c r="U67">
        <v>2.5</v>
      </c>
      <c r="V67">
        <f t="shared" si="1"/>
        <v>9.5</v>
      </c>
    </row>
    <row r="68" spans="1:22" x14ac:dyDescent="0.2">
      <c r="A68" s="11">
        <v>40373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0</v>
      </c>
      <c r="K68">
        <v>0</v>
      </c>
      <c r="L68">
        <v>0</v>
      </c>
      <c r="M68">
        <v>0</v>
      </c>
      <c r="N68">
        <v>0</v>
      </c>
      <c r="O68">
        <v>0.5</v>
      </c>
      <c r="P68">
        <v>0</v>
      </c>
      <c r="Q68">
        <v>0</v>
      </c>
      <c r="R68">
        <v>0</v>
      </c>
      <c r="S68">
        <v>0</v>
      </c>
      <c r="T68">
        <f t="shared" si="0"/>
        <v>7</v>
      </c>
      <c r="U68">
        <v>2.5</v>
      </c>
      <c r="V68">
        <f t="shared" si="1"/>
        <v>9.5</v>
      </c>
    </row>
    <row r="69" spans="1:22" x14ac:dyDescent="0.2">
      <c r="A69" s="11">
        <v>40374</v>
      </c>
      <c r="B69">
        <v>5.5</v>
      </c>
      <c r="C69">
        <v>0</v>
      </c>
      <c r="D69">
        <v>0</v>
      </c>
      <c r="E69">
        <v>0.5</v>
      </c>
      <c r="F69">
        <v>0</v>
      </c>
      <c r="G69">
        <v>0</v>
      </c>
      <c r="H69" s="1">
        <v>0</v>
      </c>
      <c r="I69" s="4">
        <v>0.5</v>
      </c>
      <c r="J69" s="4">
        <v>0.5</v>
      </c>
      <c r="K69" s="4">
        <v>0</v>
      </c>
      <c r="L69" s="4">
        <v>0.5</v>
      </c>
      <c r="M69" s="4">
        <v>0</v>
      </c>
      <c r="N69" s="1">
        <v>0</v>
      </c>
      <c r="O69" s="4">
        <v>1</v>
      </c>
      <c r="P69" s="4">
        <v>0</v>
      </c>
      <c r="Q69" s="1">
        <v>0</v>
      </c>
      <c r="R69" s="4">
        <v>0</v>
      </c>
      <c r="S69" s="1">
        <v>0</v>
      </c>
      <c r="T69">
        <f t="shared" si="0"/>
        <v>8.5</v>
      </c>
      <c r="U69">
        <v>4</v>
      </c>
      <c r="V69">
        <f t="shared" si="1"/>
        <v>12.5</v>
      </c>
    </row>
    <row r="70" spans="1:22" x14ac:dyDescent="0.2">
      <c r="A70" s="11">
        <v>40375</v>
      </c>
      <c r="B70">
        <v>5.5</v>
      </c>
      <c r="C70">
        <v>0</v>
      </c>
      <c r="D70">
        <v>0</v>
      </c>
      <c r="E70">
        <v>0.5</v>
      </c>
      <c r="F70">
        <v>0</v>
      </c>
      <c r="G70">
        <v>0</v>
      </c>
      <c r="H70" s="1">
        <v>0</v>
      </c>
      <c r="I70" s="4">
        <v>0.5</v>
      </c>
      <c r="J70" s="4">
        <v>0.5</v>
      </c>
      <c r="K70" s="4">
        <v>0</v>
      </c>
      <c r="L70" s="4">
        <v>0.5</v>
      </c>
      <c r="M70" s="4">
        <v>0</v>
      </c>
      <c r="N70" s="1">
        <v>0</v>
      </c>
      <c r="O70" s="4">
        <v>1</v>
      </c>
      <c r="P70" s="4">
        <v>0</v>
      </c>
      <c r="Q70" s="1">
        <v>0</v>
      </c>
      <c r="R70" s="4">
        <v>0</v>
      </c>
      <c r="S70" s="1">
        <v>0</v>
      </c>
      <c r="T70">
        <f t="shared" si="0"/>
        <v>8.5</v>
      </c>
      <c r="U70">
        <v>4</v>
      </c>
      <c r="V70">
        <f t="shared" si="1"/>
        <v>12.5</v>
      </c>
    </row>
    <row r="71" spans="1:22" x14ac:dyDescent="0.2">
      <c r="A71" s="11">
        <v>40376</v>
      </c>
      <c r="B71">
        <v>16.600000000000001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0.33</v>
      </c>
      <c r="P71">
        <v>0</v>
      </c>
      <c r="Q71">
        <v>0</v>
      </c>
      <c r="R71">
        <v>0</v>
      </c>
      <c r="S71">
        <v>0</v>
      </c>
      <c r="T71">
        <f t="shared" si="0"/>
        <v>18.93</v>
      </c>
      <c r="U71">
        <v>0.66</v>
      </c>
      <c r="V71">
        <f t="shared" si="1"/>
        <v>19.59</v>
      </c>
    </row>
    <row r="72" spans="1:22" x14ac:dyDescent="0.2">
      <c r="A72" s="11">
        <v>40377</v>
      </c>
      <c r="B72">
        <v>16.600000000000001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0.33</v>
      </c>
      <c r="P72">
        <v>0</v>
      </c>
      <c r="Q72">
        <v>0</v>
      </c>
      <c r="R72">
        <v>0</v>
      </c>
      <c r="S72">
        <v>0</v>
      </c>
      <c r="T72">
        <f t="shared" si="0"/>
        <v>18.93</v>
      </c>
      <c r="U72">
        <v>0.66</v>
      </c>
      <c r="V72">
        <f t="shared" si="1"/>
        <v>19.59</v>
      </c>
    </row>
    <row r="73" spans="1:22" x14ac:dyDescent="0.2">
      <c r="A73" s="11">
        <v>40378</v>
      </c>
      <c r="B73">
        <v>16.600000000000001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0.33</v>
      </c>
      <c r="P73">
        <v>0</v>
      </c>
      <c r="Q73">
        <v>0</v>
      </c>
      <c r="R73">
        <v>0</v>
      </c>
      <c r="S73">
        <v>0</v>
      </c>
      <c r="T73">
        <f t="shared" ref="T73:T136" si="2">SUM(B73:S73)</f>
        <v>18.93</v>
      </c>
      <c r="U73">
        <v>0.66</v>
      </c>
      <c r="V73">
        <f t="shared" ref="V73:V136" si="3">T73+U73</f>
        <v>19.59</v>
      </c>
    </row>
    <row r="74" spans="1:22" x14ac:dyDescent="0.2">
      <c r="A74" s="11">
        <v>40379</v>
      </c>
      <c r="B74">
        <v>19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2"/>
        <v>21.5</v>
      </c>
      <c r="U74">
        <v>0</v>
      </c>
      <c r="V74">
        <f t="shared" si="3"/>
        <v>21.5</v>
      </c>
    </row>
    <row r="75" spans="1:22" x14ac:dyDescent="0.2">
      <c r="A75" s="11">
        <v>40380</v>
      </c>
      <c r="B75">
        <v>19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2"/>
        <v>21.5</v>
      </c>
      <c r="U75">
        <v>0</v>
      </c>
      <c r="V75">
        <f t="shared" si="3"/>
        <v>21.5</v>
      </c>
    </row>
    <row r="76" spans="1:22" x14ac:dyDescent="0.2">
      <c r="A76" s="11">
        <v>40381</v>
      </c>
      <c r="B76">
        <v>4.5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4">
        <v>1</v>
      </c>
      <c r="J76" s="4">
        <v>0.5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f t="shared" si="2"/>
        <v>6</v>
      </c>
      <c r="U76">
        <v>1</v>
      </c>
      <c r="V76">
        <f t="shared" si="3"/>
        <v>7</v>
      </c>
    </row>
    <row r="77" spans="1:22" x14ac:dyDescent="0.2">
      <c r="A77" s="11">
        <v>40382</v>
      </c>
      <c r="B77">
        <v>4.5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4">
        <v>1</v>
      </c>
      <c r="J77" s="4">
        <v>0.5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f t="shared" si="2"/>
        <v>6</v>
      </c>
      <c r="U77">
        <v>1</v>
      </c>
      <c r="V77">
        <f t="shared" si="3"/>
        <v>7</v>
      </c>
    </row>
    <row r="78" spans="1:22" x14ac:dyDescent="0.2">
      <c r="A78" s="11">
        <v>40383</v>
      </c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0.66</v>
      </c>
      <c r="J78">
        <v>0</v>
      </c>
      <c r="K78">
        <v>0</v>
      </c>
      <c r="L78">
        <v>0</v>
      </c>
      <c r="M78">
        <v>0</v>
      </c>
      <c r="N78">
        <v>0</v>
      </c>
      <c r="O78">
        <v>0.33</v>
      </c>
      <c r="P78">
        <v>0</v>
      </c>
      <c r="Q78">
        <v>0</v>
      </c>
      <c r="R78">
        <v>0</v>
      </c>
      <c r="S78">
        <v>0.33</v>
      </c>
      <c r="T78">
        <f t="shared" si="2"/>
        <v>13.32</v>
      </c>
      <c r="U78">
        <v>3.33</v>
      </c>
      <c r="V78">
        <f t="shared" si="3"/>
        <v>16.649999999999999</v>
      </c>
    </row>
    <row r="79" spans="1:22" x14ac:dyDescent="0.2">
      <c r="A79" s="11">
        <v>40384</v>
      </c>
      <c r="B79">
        <v>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0.66</v>
      </c>
      <c r="J79">
        <v>0</v>
      </c>
      <c r="K79">
        <v>0</v>
      </c>
      <c r="L79">
        <v>0</v>
      </c>
      <c r="M79">
        <v>0</v>
      </c>
      <c r="N79">
        <v>0</v>
      </c>
      <c r="O79">
        <v>0.33</v>
      </c>
      <c r="P79">
        <v>0</v>
      </c>
      <c r="Q79">
        <v>0</v>
      </c>
      <c r="R79">
        <v>0</v>
      </c>
      <c r="S79">
        <v>0.33</v>
      </c>
      <c r="T79">
        <f t="shared" si="2"/>
        <v>13.32</v>
      </c>
      <c r="U79">
        <v>3.33</v>
      </c>
      <c r="V79">
        <f t="shared" si="3"/>
        <v>16.649999999999999</v>
      </c>
    </row>
    <row r="80" spans="1:22" x14ac:dyDescent="0.2">
      <c r="A80" s="11">
        <v>40385</v>
      </c>
      <c r="B80">
        <v>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0.66</v>
      </c>
      <c r="J80">
        <v>0</v>
      </c>
      <c r="K80">
        <v>0</v>
      </c>
      <c r="L80">
        <v>0</v>
      </c>
      <c r="M80">
        <v>0</v>
      </c>
      <c r="N80">
        <v>0</v>
      </c>
      <c r="O80">
        <v>0.33</v>
      </c>
      <c r="P80">
        <v>0</v>
      </c>
      <c r="Q80">
        <v>0</v>
      </c>
      <c r="R80">
        <v>0</v>
      </c>
      <c r="S80">
        <v>0.33</v>
      </c>
      <c r="T80">
        <f t="shared" si="2"/>
        <v>13.32</v>
      </c>
      <c r="U80">
        <v>3.33</v>
      </c>
      <c r="V80">
        <f t="shared" si="3"/>
        <v>16.649999999999999</v>
      </c>
    </row>
    <row r="81" spans="1:22" x14ac:dyDescent="0.2">
      <c r="A81" s="11">
        <v>40386</v>
      </c>
      <c r="B81">
        <v>84.5</v>
      </c>
      <c r="C81">
        <v>1.5</v>
      </c>
      <c r="D81">
        <v>0</v>
      </c>
      <c r="E81">
        <v>0</v>
      </c>
      <c r="F81">
        <v>0</v>
      </c>
      <c r="G81">
        <v>0</v>
      </c>
      <c r="H81">
        <v>0</v>
      </c>
      <c r="I81">
        <v>4.5</v>
      </c>
      <c r="J81">
        <v>0</v>
      </c>
      <c r="K81">
        <v>0</v>
      </c>
      <c r="L81">
        <v>0</v>
      </c>
      <c r="M81">
        <v>0</v>
      </c>
      <c r="N81">
        <v>0</v>
      </c>
      <c r="O81">
        <v>0.5</v>
      </c>
      <c r="P81">
        <v>0</v>
      </c>
      <c r="Q81">
        <v>0</v>
      </c>
      <c r="R81">
        <v>0</v>
      </c>
      <c r="S81">
        <v>0</v>
      </c>
      <c r="T81">
        <f t="shared" si="2"/>
        <v>91</v>
      </c>
      <c r="U81">
        <v>44.5</v>
      </c>
      <c r="V81">
        <f t="shared" si="3"/>
        <v>135.5</v>
      </c>
    </row>
    <row r="82" spans="1:22" x14ac:dyDescent="0.2">
      <c r="A82" s="11">
        <v>40387</v>
      </c>
      <c r="B82">
        <v>84.5</v>
      </c>
      <c r="C82">
        <v>1.5</v>
      </c>
      <c r="D82">
        <v>0</v>
      </c>
      <c r="E82">
        <v>0</v>
      </c>
      <c r="F82">
        <v>0</v>
      </c>
      <c r="G82">
        <v>0</v>
      </c>
      <c r="H82">
        <v>0</v>
      </c>
      <c r="I82">
        <v>4.5</v>
      </c>
      <c r="J82">
        <v>0</v>
      </c>
      <c r="K82">
        <v>0</v>
      </c>
      <c r="L82">
        <v>0</v>
      </c>
      <c r="M82">
        <v>0</v>
      </c>
      <c r="N82">
        <v>0</v>
      </c>
      <c r="O82">
        <v>0.5</v>
      </c>
      <c r="P82">
        <v>0</v>
      </c>
      <c r="Q82">
        <v>0</v>
      </c>
      <c r="R82">
        <v>0</v>
      </c>
      <c r="S82">
        <v>0</v>
      </c>
      <c r="T82">
        <f t="shared" si="2"/>
        <v>91</v>
      </c>
      <c r="U82">
        <v>44.5</v>
      </c>
      <c r="V82">
        <f t="shared" si="3"/>
        <v>135.5</v>
      </c>
    </row>
    <row r="83" spans="1:22" x14ac:dyDescent="0.2">
      <c r="A83" s="11">
        <v>40388</v>
      </c>
      <c r="B83">
        <v>40.5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f t="shared" si="2"/>
        <v>43.5</v>
      </c>
      <c r="U83">
        <v>3.5</v>
      </c>
      <c r="V83">
        <f t="shared" si="3"/>
        <v>47</v>
      </c>
    </row>
    <row r="84" spans="1:22" x14ac:dyDescent="0.2">
      <c r="A84" s="11">
        <v>40389</v>
      </c>
      <c r="B84">
        <v>40.5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f t="shared" si="2"/>
        <v>43.5</v>
      </c>
      <c r="U84">
        <v>3.5</v>
      </c>
      <c r="V84">
        <f t="shared" si="3"/>
        <v>47</v>
      </c>
    </row>
    <row r="85" spans="1:22" x14ac:dyDescent="0.2">
      <c r="A85" s="11">
        <v>40390</v>
      </c>
      <c r="B85">
        <v>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6</v>
      </c>
      <c r="J85">
        <v>0</v>
      </c>
      <c r="K85">
        <v>0</v>
      </c>
      <c r="L85">
        <v>0.33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2"/>
        <v>52.33</v>
      </c>
      <c r="U85">
        <v>3.33</v>
      </c>
      <c r="V85">
        <f t="shared" si="3"/>
        <v>55.66</v>
      </c>
    </row>
    <row r="86" spans="1:22" x14ac:dyDescent="0.2">
      <c r="A86" s="11">
        <v>40391</v>
      </c>
      <c r="B86">
        <v>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0</v>
      </c>
      <c r="K86">
        <v>0</v>
      </c>
      <c r="L86">
        <v>0.33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2"/>
        <v>52.33</v>
      </c>
      <c r="U86">
        <v>3.33</v>
      </c>
      <c r="V86">
        <f t="shared" si="3"/>
        <v>55.66</v>
      </c>
    </row>
    <row r="87" spans="1:22" x14ac:dyDescent="0.2">
      <c r="A87" s="11">
        <v>40392</v>
      </c>
      <c r="B87">
        <v>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6</v>
      </c>
      <c r="J87">
        <v>0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2"/>
        <v>52.33</v>
      </c>
      <c r="U87">
        <v>3.33</v>
      </c>
      <c r="V87">
        <f t="shared" si="3"/>
        <v>55.66</v>
      </c>
    </row>
    <row r="88" spans="1:22" x14ac:dyDescent="0.2">
      <c r="A88" s="11">
        <v>40393</v>
      </c>
      <c r="B88">
        <v>78</v>
      </c>
      <c r="C88">
        <v>0.5</v>
      </c>
      <c r="D88">
        <v>0</v>
      </c>
      <c r="E88">
        <v>0</v>
      </c>
      <c r="F88">
        <v>0</v>
      </c>
      <c r="G88">
        <v>0</v>
      </c>
      <c r="H88" s="1">
        <v>0</v>
      </c>
      <c r="I88" s="4">
        <v>3.5</v>
      </c>
      <c r="J88" s="4">
        <v>0</v>
      </c>
      <c r="K88" s="4">
        <v>0</v>
      </c>
      <c r="L88" s="4">
        <v>0</v>
      </c>
      <c r="M88" s="4">
        <v>0</v>
      </c>
      <c r="N88" s="1">
        <v>0</v>
      </c>
      <c r="O88" s="4">
        <v>0</v>
      </c>
      <c r="P88" s="4">
        <v>0</v>
      </c>
      <c r="Q88" s="1">
        <v>0</v>
      </c>
      <c r="R88" s="4">
        <v>0</v>
      </c>
      <c r="S88" s="1">
        <v>0</v>
      </c>
      <c r="T88">
        <f t="shared" si="2"/>
        <v>82</v>
      </c>
      <c r="U88">
        <v>8</v>
      </c>
      <c r="V88">
        <f t="shared" si="3"/>
        <v>90</v>
      </c>
    </row>
    <row r="89" spans="1:22" x14ac:dyDescent="0.2">
      <c r="A89" s="11">
        <v>40394</v>
      </c>
      <c r="B89">
        <v>78</v>
      </c>
      <c r="C89">
        <v>0.5</v>
      </c>
      <c r="D89">
        <v>0</v>
      </c>
      <c r="E89">
        <v>0</v>
      </c>
      <c r="F89">
        <v>0</v>
      </c>
      <c r="G89">
        <v>0</v>
      </c>
      <c r="H89" s="1">
        <v>0</v>
      </c>
      <c r="I89" s="4">
        <v>3.5</v>
      </c>
      <c r="J89" s="4">
        <v>0</v>
      </c>
      <c r="K89" s="4">
        <v>0</v>
      </c>
      <c r="L89" s="4">
        <v>0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0</v>
      </c>
      <c r="S89" s="1">
        <v>0</v>
      </c>
      <c r="T89">
        <f t="shared" si="2"/>
        <v>82</v>
      </c>
      <c r="U89">
        <v>8</v>
      </c>
      <c r="V89">
        <f t="shared" si="3"/>
        <v>90</v>
      </c>
    </row>
    <row r="90" spans="1:22" x14ac:dyDescent="0.2">
      <c r="A90" s="11">
        <v>40395</v>
      </c>
      <c r="B90">
        <v>94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10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  <c r="T90">
        <f t="shared" si="2"/>
        <v>108</v>
      </c>
      <c r="U90">
        <v>176</v>
      </c>
      <c r="V90">
        <f t="shared" si="3"/>
        <v>284</v>
      </c>
    </row>
    <row r="91" spans="1:22" x14ac:dyDescent="0.2">
      <c r="A91" s="11">
        <v>40396</v>
      </c>
      <c r="B91">
        <v>94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10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f t="shared" si="2"/>
        <v>108</v>
      </c>
      <c r="U91">
        <v>176</v>
      </c>
      <c r="V91">
        <f t="shared" si="3"/>
        <v>284</v>
      </c>
    </row>
    <row r="92" spans="1:22" x14ac:dyDescent="0.2">
      <c r="A92" s="11">
        <v>40397</v>
      </c>
      <c r="B92">
        <v>72</v>
      </c>
      <c r="C92">
        <v>5.33</v>
      </c>
      <c r="D92">
        <v>0</v>
      </c>
      <c r="E92">
        <v>5.33</v>
      </c>
      <c r="F92">
        <v>2.66</v>
      </c>
      <c r="G92">
        <v>0</v>
      </c>
      <c r="H92">
        <v>0</v>
      </c>
      <c r="I92">
        <v>29.3</v>
      </c>
      <c r="J92">
        <v>0</v>
      </c>
      <c r="K92">
        <v>0</v>
      </c>
      <c r="L92">
        <v>0</v>
      </c>
      <c r="M92">
        <v>0</v>
      </c>
      <c r="N92">
        <v>0</v>
      </c>
      <c r="O92">
        <v>8</v>
      </c>
      <c r="P92">
        <v>0</v>
      </c>
      <c r="Q92">
        <v>0</v>
      </c>
      <c r="R92">
        <v>0</v>
      </c>
      <c r="S92">
        <v>0</v>
      </c>
      <c r="T92">
        <f t="shared" si="2"/>
        <v>122.61999999999999</v>
      </c>
      <c r="U92">
        <v>50.6</v>
      </c>
      <c r="V92">
        <f t="shared" si="3"/>
        <v>173.22</v>
      </c>
    </row>
    <row r="93" spans="1:22" x14ac:dyDescent="0.2">
      <c r="A93" s="11">
        <v>40398</v>
      </c>
      <c r="B93">
        <v>72</v>
      </c>
      <c r="C93">
        <v>5.33</v>
      </c>
      <c r="D93">
        <v>0</v>
      </c>
      <c r="E93">
        <v>5.33</v>
      </c>
      <c r="F93">
        <v>2.66</v>
      </c>
      <c r="G93">
        <v>0</v>
      </c>
      <c r="H93">
        <v>0</v>
      </c>
      <c r="I93">
        <v>29.3</v>
      </c>
      <c r="J93">
        <v>0</v>
      </c>
      <c r="K93">
        <v>0</v>
      </c>
      <c r="L93">
        <v>0</v>
      </c>
      <c r="M93">
        <v>0</v>
      </c>
      <c r="N93">
        <v>0</v>
      </c>
      <c r="O93">
        <v>8</v>
      </c>
      <c r="P93">
        <v>0</v>
      </c>
      <c r="Q93">
        <v>0</v>
      </c>
      <c r="R93">
        <v>0</v>
      </c>
      <c r="S93">
        <v>0</v>
      </c>
      <c r="T93">
        <f t="shared" si="2"/>
        <v>122.61999999999999</v>
      </c>
      <c r="U93">
        <v>50.6</v>
      </c>
      <c r="V93">
        <f t="shared" si="3"/>
        <v>173.22</v>
      </c>
    </row>
    <row r="94" spans="1:22" x14ac:dyDescent="0.2">
      <c r="A94" s="11">
        <v>40399</v>
      </c>
      <c r="B94">
        <v>72</v>
      </c>
      <c r="C94">
        <v>5.33</v>
      </c>
      <c r="D94">
        <v>0</v>
      </c>
      <c r="E94">
        <v>5.33</v>
      </c>
      <c r="F94">
        <v>2.66</v>
      </c>
      <c r="G94">
        <v>0</v>
      </c>
      <c r="H94">
        <v>0</v>
      </c>
      <c r="I94">
        <v>29.3</v>
      </c>
      <c r="J94">
        <v>0</v>
      </c>
      <c r="K94">
        <v>0</v>
      </c>
      <c r="L94">
        <v>0</v>
      </c>
      <c r="M94">
        <v>0</v>
      </c>
      <c r="N94">
        <v>0</v>
      </c>
      <c r="O94">
        <v>8</v>
      </c>
      <c r="P94">
        <v>0</v>
      </c>
      <c r="Q94">
        <v>0</v>
      </c>
      <c r="R94">
        <v>0</v>
      </c>
      <c r="S94">
        <v>0</v>
      </c>
      <c r="T94">
        <f t="shared" si="2"/>
        <v>122.61999999999999</v>
      </c>
      <c r="U94">
        <v>50.6</v>
      </c>
      <c r="V94">
        <f t="shared" si="3"/>
        <v>173.22</v>
      </c>
    </row>
    <row r="95" spans="1:22" x14ac:dyDescent="0.2">
      <c r="A95" s="11">
        <v>40400</v>
      </c>
      <c r="B95">
        <v>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2"/>
        <v>98</v>
      </c>
      <c r="U95">
        <v>20</v>
      </c>
      <c r="V95">
        <f t="shared" si="3"/>
        <v>118</v>
      </c>
    </row>
    <row r="96" spans="1:22" x14ac:dyDescent="0.2">
      <c r="A96" s="11">
        <v>40401</v>
      </c>
      <c r="B96">
        <v>205</v>
      </c>
      <c r="C96">
        <v>9</v>
      </c>
      <c r="D96">
        <v>0</v>
      </c>
      <c r="E96">
        <v>0</v>
      </c>
      <c r="F96">
        <v>0</v>
      </c>
      <c r="G96">
        <v>0</v>
      </c>
      <c r="H96">
        <v>0</v>
      </c>
      <c r="I96">
        <v>79</v>
      </c>
      <c r="J96">
        <v>0</v>
      </c>
      <c r="K96">
        <v>0</v>
      </c>
      <c r="L96">
        <v>0</v>
      </c>
      <c r="M96">
        <v>0</v>
      </c>
      <c r="N96">
        <v>0</v>
      </c>
      <c r="O96">
        <v>4</v>
      </c>
      <c r="P96">
        <v>0</v>
      </c>
      <c r="Q96">
        <v>0</v>
      </c>
      <c r="R96">
        <v>0</v>
      </c>
      <c r="S96">
        <v>0</v>
      </c>
      <c r="T96">
        <f t="shared" si="2"/>
        <v>297</v>
      </c>
      <c r="U96">
        <v>30</v>
      </c>
      <c r="V96">
        <f t="shared" si="3"/>
        <v>327</v>
      </c>
    </row>
    <row r="97" spans="1:22" x14ac:dyDescent="0.2">
      <c r="A97" s="11">
        <v>40402</v>
      </c>
      <c r="B97">
        <v>43.5</v>
      </c>
      <c r="C97">
        <v>2</v>
      </c>
      <c r="D97">
        <v>0</v>
      </c>
      <c r="E97">
        <v>1.5</v>
      </c>
      <c r="F97">
        <v>0</v>
      </c>
      <c r="G97">
        <v>0</v>
      </c>
      <c r="H97">
        <v>0</v>
      </c>
      <c r="I97">
        <v>4.5</v>
      </c>
      <c r="J97">
        <v>0</v>
      </c>
      <c r="K97">
        <v>0</v>
      </c>
      <c r="L97">
        <v>0</v>
      </c>
      <c r="M97">
        <v>0</v>
      </c>
      <c r="N97">
        <v>0</v>
      </c>
      <c r="O97">
        <v>0.5</v>
      </c>
      <c r="P97">
        <v>0</v>
      </c>
      <c r="Q97">
        <v>0</v>
      </c>
      <c r="R97">
        <v>0</v>
      </c>
      <c r="S97">
        <v>0</v>
      </c>
      <c r="T97">
        <f t="shared" si="2"/>
        <v>52</v>
      </c>
      <c r="U97">
        <v>6.5</v>
      </c>
      <c r="V97">
        <f t="shared" si="3"/>
        <v>58.5</v>
      </c>
    </row>
    <row r="98" spans="1:22" x14ac:dyDescent="0.2">
      <c r="A98" s="11">
        <v>40403</v>
      </c>
      <c r="B98">
        <v>43.5</v>
      </c>
      <c r="C98">
        <v>2</v>
      </c>
      <c r="D98">
        <v>0</v>
      </c>
      <c r="E98">
        <v>1.5</v>
      </c>
      <c r="F98">
        <v>0</v>
      </c>
      <c r="G98">
        <v>0</v>
      </c>
      <c r="H98">
        <v>0</v>
      </c>
      <c r="I98">
        <v>4.5</v>
      </c>
      <c r="J98">
        <v>0</v>
      </c>
      <c r="K98">
        <v>0</v>
      </c>
      <c r="L98">
        <v>0</v>
      </c>
      <c r="M98">
        <v>0</v>
      </c>
      <c r="N98">
        <v>0</v>
      </c>
      <c r="O98">
        <v>0.5</v>
      </c>
      <c r="P98">
        <v>0</v>
      </c>
      <c r="Q98">
        <v>0</v>
      </c>
      <c r="R98">
        <v>0</v>
      </c>
      <c r="S98">
        <v>0</v>
      </c>
      <c r="T98">
        <f t="shared" si="2"/>
        <v>52</v>
      </c>
      <c r="U98">
        <v>6.5</v>
      </c>
      <c r="V98">
        <f t="shared" si="3"/>
        <v>58.5</v>
      </c>
    </row>
    <row r="99" spans="1:22" x14ac:dyDescent="0.2">
      <c r="A99" s="11">
        <v>40404</v>
      </c>
      <c r="B99">
        <v>12.5</v>
      </c>
      <c r="C99">
        <v>0.25</v>
      </c>
      <c r="D99">
        <v>0</v>
      </c>
      <c r="E99">
        <v>0</v>
      </c>
      <c r="F99">
        <v>0</v>
      </c>
      <c r="G99">
        <v>0</v>
      </c>
      <c r="H99">
        <v>0</v>
      </c>
      <c r="I99">
        <v>1.75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f t="shared" si="2"/>
        <v>15.5</v>
      </c>
      <c r="U99">
        <v>1</v>
      </c>
      <c r="V99">
        <f t="shared" si="3"/>
        <v>16.5</v>
      </c>
    </row>
    <row r="100" spans="1:22" x14ac:dyDescent="0.2">
      <c r="A100" s="11">
        <v>40405</v>
      </c>
      <c r="B100">
        <v>12.5</v>
      </c>
      <c r="C100">
        <v>0.25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1.75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f t="shared" si="2"/>
        <v>15.5</v>
      </c>
      <c r="U100">
        <v>1</v>
      </c>
      <c r="V100">
        <f t="shared" si="3"/>
        <v>16.5</v>
      </c>
    </row>
    <row r="101" spans="1:22" x14ac:dyDescent="0.2">
      <c r="A101" s="11">
        <v>40406</v>
      </c>
      <c r="B101">
        <v>12.5</v>
      </c>
      <c r="C101">
        <v>0.25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1.75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f t="shared" si="2"/>
        <v>15.5</v>
      </c>
      <c r="U101">
        <v>1</v>
      </c>
      <c r="V101">
        <f t="shared" si="3"/>
        <v>16.5</v>
      </c>
    </row>
    <row r="102" spans="1:22" x14ac:dyDescent="0.2">
      <c r="A102" s="11">
        <v>40407</v>
      </c>
      <c r="B102">
        <v>12.5</v>
      </c>
      <c r="C102">
        <v>0.25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1.75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f t="shared" si="2"/>
        <v>15.5</v>
      </c>
      <c r="U102">
        <v>1</v>
      </c>
      <c r="V102">
        <f t="shared" si="3"/>
        <v>16.5</v>
      </c>
    </row>
    <row r="103" spans="1:22" x14ac:dyDescent="0.2">
      <c r="A103" s="11">
        <v>40408</v>
      </c>
      <c r="B103">
        <v>39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13</v>
      </c>
      <c r="P103">
        <v>0</v>
      </c>
      <c r="Q103">
        <v>0</v>
      </c>
      <c r="R103">
        <v>0</v>
      </c>
      <c r="S103">
        <v>0</v>
      </c>
      <c r="T103">
        <f t="shared" si="2"/>
        <v>58</v>
      </c>
      <c r="U103">
        <v>11</v>
      </c>
      <c r="V103">
        <f t="shared" si="3"/>
        <v>69</v>
      </c>
    </row>
    <row r="104" spans="1:22" x14ac:dyDescent="0.2">
      <c r="A104" s="11">
        <v>40409</v>
      </c>
      <c r="B104">
        <v>26</v>
      </c>
      <c r="C104">
        <v>0.5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10.5</v>
      </c>
      <c r="J104">
        <v>0</v>
      </c>
      <c r="K104">
        <v>0</v>
      </c>
      <c r="L104">
        <v>1.5</v>
      </c>
      <c r="M104">
        <v>0</v>
      </c>
      <c r="N104">
        <v>0</v>
      </c>
      <c r="O104">
        <v>4</v>
      </c>
      <c r="P104">
        <v>0</v>
      </c>
      <c r="Q104">
        <v>0</v>
      </c>
      <c r="R104">
        <v>0</v>
      </c>
      <c r="S104">
        <v>0</v>
      </c>
      <c r="T104">
        <f t="shared" si="2"/>
        <v>42.5</v>
      </c>
      <c r="U104">
        <v>4.5</v>
      </c>
      <c r="V104">
        <f t="shared" si="3"/>
        <v>47</v>
      </c>
    </row>
    <row r="105" spans="1:22" x14ac:dyDescent="0.2">
      <c r="A105" s="11">
        <v>40410</v>
      </c>
      <c r="B105">
        <v>26</v>
      </c>
      <c r="C105">
        <v>0.5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10.5</v>
      </c>
      <c r="J105">
        <v>0</v>
      </c>
      <c r="K105">
        <v>0</v>
      </c>
      <c r="L105">
        <v>1.5</v>
      </c>
      <c r="M105">
        <v>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f t="shared" ref="T105" si="4">SUM(B105:S105)</f>
        <v>42.5</v>
      </c>
      <c r="U105">
        <v>4.5</v>
      </c>
      <c r="V105">
        <f t="shared" si="3"/>
        <v>47</v>
      </c>
    </row>
    <row r="106" spans="1:22" x14ac:dyDescent="0.2">
      <c r="A106" s="11">
        <v>40411</v>
      </c>
      <c r="B106"/>
      <c r="H106" s="12"/>
      <c r="I106" s="8"/>
      <c r="J106" s="4"/>
      <c r="K106" s="4"/>
      <c r="L106" s="4"/>
      <c r="M106" s="4"/>
      <c r="N106" s="12"/>
      <c r="O106" s="8"/>
      <c r="P106" s="12"/>
      <c r="Q106" s="12"/>
      <c r="R106" s="12"/>
      <c r="S106" s="12"/>
      <c r="T106">
        <v>41.67</v>
      </c>
      <c r="U106">
        <v>24.67</v>
      </c>
      <c r="V106">
        <f t="shared" si="3"/>
        <v>66.34</v>
      </c>
    </row>
    <row r="107" spans="1:22" x14ac:dyDescent="0.2">
      <c r="A107" s="11">
        <v>40412</v>
      </c>
      <c r="B107"/>
      <c r="H107" s="12"/>
      <c r="I107" s="8"/>
      <c r="J107" s="4"/>
      <c r="K107" s="4"/>
      <c r="L107" s="4"/>
      <c r="M107" s="4"/>
      <c r="N107" s="12"/>
      <c r="O107" s="8"/>
      <c r="P107" s="12"/>
      <c r="Q107" s="12"/>
      <c r="R107" s="12"/>
      <c r="S107" s="12"/>
      <c r="T107">
        <v>41.67</v>
      </c>
      <c r="U107">
        <v>24.67</v>
      </c>
      <c r="V107">
        <f t="shared" si="3"/>
        <v>66.34</v>
      </c>
    </row>
    <row r="108" spans="1:22" x14ac:dyDescent="0.2">
      <c r="A108" s="11">
        <v>40413</v>
      </c>
      <c r="B108"/>
      <c r="H108" s="12"/>
      <c r="I108" s="8"/>
      <c r="J108" s="4"/>
      <c r="K108" s="4"/>
      <c r="L108" s="4"/>
      <c r="M108" s="4"/>
      <c r="N108" s="12"/>
      <c r="O108" s="8"/>
      <c r="P108" s="12"/>
      <c r="Q108" s="12"/>
      <c r="R108" s="12"/>
      <c r="S108" s="12"/>
      <c r="T108">
        <v>41.67</v>
      </c>
      <c r="U108">
        <v>24.67</v>
      </c>
      <c r="V108">
        <f t="shared" si="3"/>
        <v>66.34</v>
      </c>
    </row>
    <row r="109" spans="1:22" x14ac:dyDescent="0.2">
      <c r="A109" s="11">
        <v>40414</v>
      </c>
      <c r="B109">
        <v>122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2"/>
        <v>124</v>
      </c>
      <c r="U109">
        <v>166</v>
      </c>
      <c r="V109">
        <f t="shared" si="3"/>
        <v>290</v>
      </c>
    </row>
    <row r="110" spans="1:22" x14ac:dyDescent="0.2">
      <c r="A110" s="11">
        <v>40415</v>
      </c>
      <c r="B110"/>
      <c r="H110" s="12"/>
      <c r="I110" s="8"/>
      <c r="J110" s="4"/>
      <c r="K110" s="4"/>
      <c r="L110" s="4"/>
      <c r="M110" s="4"/>
      <c r="N110" s="12"/>
      <c r="O110" s="8"/>
      <c r="P110" s="12"/>
      <c r="Q110" s="12"/>
      <c r="R110" s="12"/>
      <c r="S110" s="12"/>
      <c r="T110">
        <f t="shared" si="2"/>
        <v>0</v>
      </c>
      <c r="V110">
        <f t="shared" si="3"/>
        <v>0</v>
      </c>
    </row>
    <row r="111" spans="1:22" x14ac:dyDescent="0.2">
      <c r="A111" s="11">
        <v>40416</v>
      </c>
      <c r="B111">
        <v>31</v>
      </c>
      <c r="C111">
        <v>1.5</v>
      </c>
      <c r="D111">
        <v>0</v>
      </c>
      <c r="E111">
        <v>0</v>
      </c>
      <c r="F111">
        <v>0</v>
      </c>
      <c r="G111">
        <v>0</v>
      </c>
      <c r="H111" s="12">
        <v>0</v>
      </c>
      <c r="I111" s="8">
        <v>5.5</v>
      </c>
      <c r="J111" s="4">
        <v>0</v>
      </c>
      <c r="K111" s="4">
        <v>0</v>
      </c>
      <c r="L111" s="4">
        <v>0</v>
      </c>
      <c r="M111" s="4">
        <v>0</v>
      </c>
      <c r="N111" s="12">
        <v>0</v>
      </c>
      <c r="O111" s="8">
        <v>1</v>
      </c>
      <c r="P111" s="12">
        <v>0</v>
      </c>
      <c r="Q111" s="12">
        <v>0</v>
      </c>
      <c r="R111" s="12">
        <v>0</v>
      </c>
      <c r="S111" s="12">
        <v>0</v>
      </c>
      <c r="T111">
        <f t="shared" si="2"/>
        <v>39</v>
      </c>
      <c r="U111">
        <v>45</v>
      </c>
      <c r="V111">
        <f t="shared" si="3"/>
        <v>84</v>
      </c>
    </row>
    <row r="112" spans="1:22" x14ac:dyDescent="0.2">
      <c r="A112" s="11">
        <v>40417</v>
      </c>
      <c r="B112">
        <v>31</v>
      </c>
      <c r="C112">
        <v>1.5</v>
      </c>
      <c r="D112">
        <v>0</v>
      </c>
      <c r="E112">
        <v>0</v>
      </c>
      <c r="F112">
        <v>0</v>
      </c>
      <c r="G112">
        <v>0</v>
      </c>
      <c r="H112" s="12">
        <v>0</v>
      </c>
      <c r="I112" s="8">
        <v>5.5</v>
      </c>
      <c r="J112" s="4">
        <v>0</v>
      </c>
      <c r="K112" s="4">
        <v>0</v>
      </c>
      <c r="L112" s="4">
        <v>0</v>
      </c>
      <c r="M112" s="4">
        <v>0</v>
      </c>
      <c r="N112" s="12">
        <v>0</v>
      </c>
      <c r="O112" s="8">
        <v>1</v>
      </c>
      <c r="P112" s="12">
        <v>0</v>
      </c>
      <c r="Q112" s="12">
        <v>0</v>
      </c>
      <c r="R112" s="12">
        <v>0</v>
      </c>
      <c r="S112" s="12">
        <v>0</v>
      </c>
      <c r="T112">
        <f t="shared" si="2"/>
        <v>39</v>
      </c>
      <c r="U112">
        <v>45</v>
      </c>
      <c r="V112">
        <f t="shared" si="3"/>
        <v>84</v>
      </c>
    </row>
    <row r="113" spans="1:22" x14ac:dyDescent="0.2">
      <c r="A113" s="11">
        <v>40418</v>
      </c>
      <c r="B113">
        <v>29.3</v>
      </c>
      <c r="C113">
        <v>2.66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5.33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8</v>
      </c>
      <c r="P113">
        <v>0</v>
      </c>
      <c r="Q113">
        <v>0</v>
      </c>
      <c r="R113">
        <v>0</v>
      </c>
      <c r="S113">
        <v>0</v>
      </c>
      <c r="T113">
        <f t="shared" si="2"/>
        <v>45.29</v>
      </c>
      <c r="U113">
        <v>184</v>
      </c>
      <c r="V113">
        <f t="shared" si="3"/>
        <v>229.29</v>
      </c>
    </row>
    <row r="114" spans="1:22" x14ac:dyDescent="0.2">
      <c r="A114" s="11">
        <v>40419</v>
      </c>
      <c r="B114">
        <v>29.3</v>
      </c>
      <c r="C114">
        <v>2.66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5.33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</v>
      </c>
      <c r="P114">
        <v>0</v>
      </c>
      <c r="Q114">
        <v>0</v>
      </c>
      <c r="R114">
        <v>0</v>
      </c>
      <c r="S114">
        <v>0</v>
      </c>
      <c r="T114">
        <f t="shared" si="2"/>
        <v>45.29</v>
      </c>
      <c r="U114">
        <v>184</v>
      </c>
      <c r="V114">
        <f t="shared" si="3"/>
        <v>229.29</v>
      </c>
    </row>
    <row r="115" spans="1:22" x14ac:dyDescent="0.2">
      <c r="A115" s="11">
        <v>40420</v>
      </c>
      <c r="B115">
        <v>29.3</v>
      </c>
      <c r="C115">
        <v>2.66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5.33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</v>
      </c>
      <c r="P115">
        <v>0</v>
      </c>
      <c r="Q115">
        <v>0</v>
      </c>
      <c r="R115">
        <v>0</v>
      </c>
      <c r="S115">
        <v>0</v>
      </c>
      <c r="T115">
        <f t="shared" si="2"/>
        <v>45.29</v>
      </c>
      <c r="U115">
        <v>184</v>
      </c>
      <c r="V115">
        <f t="shared" si="3"/>
        <v>229.29</v>
      </c>
    </row>
    <row r="116" spans="1:22" x14ac:dyDescent="0.2">
      <c r="A116" s="11">
        <v>40421</v>
      </c>
      <c r="B116"/>
      <c r="H116" s="12"/>
      <c r="I116" s="8"/>
      <c r="J116" s="4"/>
      <c r="K116" s="4"/>
      <c r="L116" s="4"/>
      <c r="M116" s="4"/>
      <c r="N116" s="12"/>
      <c r="O116" s="8"/>
      <c r="P116" s="12"/>
      <c r="Q116" s="12"/>
      <c r="R116" s="12"/>
      <c r="S116" s="12"/>
      <c r="T116">
        <f t="shared" si="2"/>
        <v>0</v>
      </c>
      <c r="V116">
        <f t="shared" si="3"/>
        <v>0</v>
      </c>
    </row>
    <row r="117" spans="1:22" x14ac:dyDescent="0.2">
      <c r="A117" s="11">
        <v>40422</v>
      </c>
      <c r="B117"/>
      <c r="H117" s="12"/>
      <c r="I117" s="8"/>
      <c r="J117" s="4"/>
      <c r="K117" s="4"/>
      <c r="L117" s="4"/>
      <c r="M117" s="4"/>
      <c r="N117" s="12"/>
      <c r="O117" s="8"/>
      <c r="P117" s="12"/>
      <c r="Q117" s="12"/>
      <c r="R117" s="12"/>
      <c r="S117" s="12"/>
      <c r="T117">
        <f t="shared" si="2"/>
        <v>0</v>
      </c>
      <c r="V117">
        <f t="shared" si="3"/>
        <v>0</v>
      </c>
    </row>
    <row r="118" spans="1:22" x14ac:dyDescent="0.2">
      <c r="A118" s="11">
        <v>40423</v>
      </c>
      <c r="B118"/>
      <c r="H118" s="12"/>
      <c r="I118" s="8"/>
      <c r="J118" s="4"/>
      <c r="K118" s="4"/>
      <c r="L118" s="4"/>
      <c r="M118" s="4"/>
      <c r="N118" s="12"/>
      <c r="O118" s="8"/>
      <c r="P118" s="12"/>
      <c r="Q118" s="12"/>
      <c r="R118" s="12"/>
      <c r="S118" s="12"/>
      <c r="T118">
        <f t="shared" si="2"/>
        <v>0</v>
      </c>
      <c r="V118">
        <f t="shared" si="3"/>
        <v>0</v>
      </c>
    </row>
    <row r="119" spans="1:22" x14ac:dyDescent="0.2">
      <c r="A119" s="11">
        <v>40424</v>
      </c>
      <c r="B119"/>
      <c r="H119" s="12"/>
      <c r="I119" s="8"/>
      <c r="J119" s="4"/>
      <c r="K119" s="4"/>
      <c r="L119" s="4"/>
      <c r="M119" s="4"/>
      <c r="N119" s="12"/>
      <c r="O119" s="8"/>
      <c r="P119" s="12"/>
      <c r="Q119" s="12"/>
      <c r="R119" s="12"/>
      <c r="S119" s="12"/>
      <c r="T119">
        <f t="shared" si="2"/>
        <v>0</v>
      </c>
      <c r="V119">
        <f t="shared" si="3"/>
        <v>0</v>
      </c>
    </row>
    <row r="120" spans="1:22" x14ac:dyDescent="0.2">
      <c r="A120" s="11">
        <v>40425</v>
      </c>
      <c r="B120"/>
      <c r="H120" s="12"/>
      <c r="I120" s="8"/>
      <c r="J120" s="4"/>
      <c r="K120" s="4"/>
      <c r="L120" s="4"/>
      <c r="M120" s="4"/>
      <c r="N120" s="12"/>
      <c r="O120" s="8"/>
      <c r="P120" s="12"/>
      <c r="Q120" s="12"/>
      <c r="R120" s="12"/>
      <c r="S120" s="12"/>
      <c r="T120">
        <f t="shared" si="2"/>
        <v>0</v>
      </c>
      <c r="V120">
        <f t="shared" si="3"/>
        <v>0</v>
      </c>
    </row>
    <row r="121" spans="1:22" x14ac:dyDescent="0.2">
      <c r="A121" s="11">
        <v>40426</v>
      </c>
      <c r="B121"/>
      <c r="H121" s="12"/>
      <c r="I121" s="8"/>
      <c r="J121" s="4"/>
      <c r="K121" s="4"/>
      <c r="L121" s="4"/>
      <c r="M121" s="4"/>
      <c r="N121" s="12"/>
      <c r="O121" s="8"/>
      <c r="P121" s="12"/>
      <c r="Q121" s="12"/>
      <c r="R121" s="12"/>
      <c r="S121" s="12"/>
      <c r="T121">
        <f t="shared" si="2"/>
        <v>0</v>
      </c>
      <c r="V121">
        <f t="shared" si="3"/>
        <v>0</v>
      </c>
    </row>
    <row r="122" spans="1:22" x14ac:dyDescent="0.2">
      <c r="A122" s="11">
        <v>40427</v>
      </c>
      <c r="B122"/>
      <c r="H122" s="12"/>
      <c r="I122" s="8"/>
      <c r="J122" s="4"/>
      <c r="K122" s="4"/>
      <c r="L122" s="4"/>
      <c r="M122" s="4"/>
      <c r="N122" s="12"/>
      <c r="O122" s="8"/>
      <c r="P122" s="12"/>
      <c r="Q122" s="12"/>
      <c r="R122" s="12"/>
      <c r="S122" s="12"/>
      <c r="T122">
        <f t="shared" si="2"/>
        <v>0</v>
      </c>
      <c r="V122">
        <f t="shared" si="3"/>
        <v>0</v>
      </c>
    </row>
    <row r="123" spans="1:22" x14ac:dyDescent="0.2">
      <c r="A123" s="11">
        <v>40428</v>
      </c>
      <c r="B123"/>
      <c r="H123" s="12"/>
      <c r="I123" s="8"/>
      <c r="J123" s="4"/>
      <c r="K123" s="4"/>
      <c r="L123" s="4"/>
      <c r="M123" s="4"/>
      <c r="N123" s="12"/>
      <c r="O123" s="8"/>
      <c r="P123" s="12"/>
      <c r="Q123" s="12"/>
      <c r="R123" s="12"/>
      <c r="S123" s="12"/>
      <c r="T123">
        <f t="shared" si="2"/>
        <v>0</v>
      </c>
      <c r="V123">
        <f t="shared" si="3"/>
        <v>0</v>
      </c>
    </row>
    <row r="124" spans="1:22" x14ac:dyDescent="0.2">
      <c r="A124" s="11">
        <v>40429</v>
      </c>
      <c r="B124"/>
      <c r="H124" s="12"/>
      <c r="I124" s="8"/>
      <c r="J124" s="4"/>
      <c r="K124" s="4"/>
      <c r="L124" s="4"/>
      <c r="M124" s="4"/>
      <c r="N124" s="12"/>
      <c r="O124" s="8"/>
      <c r="P124" s="12"/>
      <c r="Q124" s="12"/>
      <c r="R124" s="12"/>
      <c r="S124" s="12"/>
      <c r="T124">
        <f t="shared" si="2"/>
        <v>0</v>
      </c>
      <c r="V124">
        <f t="shared" si="3"/>
        <v>0</v>
      </c>
    </row>
    <row r="125" spans="1:22" x14ac:dyDescent="0.2">
      <c r="A125" s="11">
        <v>40430</v>
      </c>
      <c r="B125"/>
      <c r="H125" s="12"/>
      <c r="I125" s="8"/>
      <c r="J125" s="4"/>
      <c r="K125" s="4"/>
      <c r="L125" s="4"/>
      <c r="M125" s="4"/>
      <c r="N125" s="12"/>
      <c r="O125" s="8"/>
      <c r="P125" s="12"/>
      <c r="Q125" s="12"/>
      <c r="R125" s="12"/>
      <c r="S125" s="12"/>
      <c r="T125">
        <f t="shared" si="2"/>
        <v>0</v>
      </c>
      <c r="V125">
        <f t="shared" si="3"/>
        <v>0</v>
      </c>
    </row>
    <row r="126" spans="1:22" x14ac:dyDescent="0.2">
      <c r="A126" s="11">
        <v>40431</v>
      </c>
      <c r="B126"/>
      <c r="H126" s="12"/>
      <c r="I126" s="8"/>
      <c r="J126" s="4"/>
      <c r="K126" s="4"/>
      <c r="L126" s="4"/>
      <c r="M126" s="4"/>
      <c r="N126" s="12"/>
      <c r="O126" s="8"/>
      <c r="P126" s="12"/>
      <c r="Q126" s="12"/>
      <c r="R126" s="12"/>
      <c r="S126" s="12"/>
      <c r="T126">
        <f t="shared" si="2"/>
        <v>0</v>
      </c>
      <c r="V126">
        <f t="shared" si="3"/>
        <v>0</v>
      </c>
    </row>
    <row r="127" spans="1:22" x14ac:dyDescent="0.2">
      <c r="A127" s="11">
        <v>40432</v>
      </c>
      <c r="B127"/>
      <c r="H127" s="12"/>
      <c r="I127" s="8"/>
      <c r="J127" s="4"/>
      <c r="K127" s="4"/>
      <c r="L127" s="4"/>
      <c r="M127" s="4"/>
      <c r="N127" s="12"/>
      <c r="O127" s="8"/>
      <c r="P127" s="12"/>
      <c r="Q127" s="12"/>
      <c r="R127" s="12"/>
      <c r="S127" s="12"/>
      <c r="T127">
        <f t="shared" si="2"/>
        <v>0</v>
      </c>
      <c r="V127">
        <f t="shared" si="3"/>
        <v>0</v>
      </c>
    </row>
    <row r="128" spans="1:22" x14ac:dyDescent="0.2">
      <c r="A128" s="11">
        <v>40433</v>
      </c>
      <c r="B128"/>
      <c r="H128" s="12"/>
      <c r="I128" s="8"/>
      <c r="J128" s="4"/>
      <c r="K128" s="4"/>
      <c r="L128" s="4"/>
      <c r="M128" s="4"/>
      <c r="N128" s="12"/>
      <c r="O128" s="8"/>
      <c r="P128" s="12"/>
      <c r="Q128" s="12"/>
      <c r="R128" s="12"/>
      <c r="S128" s="12"/>
      <c r="T128">
        <f t="shared" si="2"/>
        <v>0</v>
      </c>
      <c r="V128">
        <f t="shared" si="3"/>
        <v>0</v>
      </c>
    </row>
    <row r="129" spans="1:22" x14ac:dyDescent="0.2">
      <c r="A129" s="11">
        <v>40434</v>
      </c>
      <c r="B129"/>
      <c r="H129" s="12"/>
      <c r="I129" s="8"/>
      <c r="J129" s="4"/>
      <c r="K129" s="4"/>
      <c r="L129" s="4"/>
      <c r="M129" s="4"/>
      <c r="N129" s="12"/>
      <c r="O129" s="8"/>
      <c r="P129" s="12"/>
      <c r="Q129" s="12"/>
      <c r="R129" s="12"/>
      <c r="S129" s="12"/>
      <c r="T129">
        <f t="shared" si="2"/>
        <v>0</v>
      </c>
      <c r="V129">
        <f t="shared" si="3"/>
        <v>0</v>
      </c>
    </row>
    <row r="130" spans="1:22" x14ac:dyDescent="0.2">
      <c r="A130" s="11">
        <v>40435</v>
      </c>
      <c r="B130"/>
      <c r="H130" s="12"/>
      <c r="I130" s="8"/>
      <c r="J130" s="4"/>
      <c r="K130" s="4"/>
      <c r="L130" s="4"/>
      <c r="M130" s="4"/>
      <c r="N130" s="12"/>
      <c r="O130" s="8"/>
      <c r="P130" s="12"/>
      <c r="Q130" s="12"/>
      <c r="R130" s="12"/>
      <c r="S130" s="12"/>
      <c r="T130">
        <f t="shared" si="2"/>
        <v>0</v>
      </c>
      <c r="V130">
        <f t="shared" si="3"/>
        <v>0</v>
      </c>
    </row>
    <row r="131" spans="1:22" x14ac:dyDescent="0.2">
      <c r="A131" s="11">
        <v>40436</v>
      </c>
      <c r="B1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 t="shared" si="2"/>
        <v>0</v>
      </c>
      <c r="V131">
        <f t="shared" si="3"/>
        <v>0</v>
      </c>
    </row>
    <row r="132" spans="1:22" x14ac:dyDescent="0.2">
      <c r="A132" s="11">
        <v>40437</v>
      </c>
      <c r="B13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2"/>
        <v>0</v>
      </c>
      <c r="V132">
        <f t="shared" si="3"/>
        <v>0</v>
      </c>
    </row>
    <row r="133" spans="1:22" x14ac:dyDescent="0.2">
      <c r="A133" s="11">
        <v>40438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2"/>
        <v>0</v>
      </c>
      <c r="V133">
        <f t="shared" si="3"/>
        <v>0</v>
      </c>
    </row>
    <row r="134" spans="1:22" x14ac:dyDescent="0.2">
      <c r="A134" s="11">
        <v>40439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2"/>
        <v>0</v>
      </c>
      <c r="V134">
        <f t="shared" si="3"/>
        <v>0</v>
      </c>
    </row>
    <row r="135" spans="1:22" x14ac:dyDescent="0.2">
      <c r="A135" s="11">
        <v>40440</v>
      </c>
      <c r="B13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2"/>
        <v>0</v>
      </c>
      <c r="U135" s="4"/>
      <c r="V135">
        <f t="shared" si="3"/>
        <v>0</v>
      </c>
    </row>
    <row r="136" spans="1:22" x14ac:dyDescent="0.2">
      <c r="A136" s="11">
        <v>40441</v>
      </c>
      <c r="B13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2"/>
        <v>0</v>
      </c>
      <c r="U136" s="4"/>
      <c r="V136">
        <f t="shared" si="3"/>
        <v>0</v>
      </c>
    </row>
    <row r="137" spans="1:22" x14ac:dyDescent="0.2">
      <c r="A137" s="11">
        <v>40442</v>
      </c>
      <c r="B13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ref="T137:T141" si="5">SUM(B137:S137)</f>
        <v>0</v>
      </c>
      <c r="U137" s="4"/>
      <c r="V137">
        <f t="shared" ref="V137:V141" si="6">T137+U137</f>
        <v>0</v>
      </c>
    </row>
    <row r="138" spans="1:22" x14ac:dyDescent="0.2">
      <c r="A138" s="11">
        <v>40443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>
        <f t="shared" si="5"/>
        <v>0</v>
      </c>
      <c r="U138" s="4"/>
      <c r="V138">
        <f t="shared" si="6"/>
        <v>0</v>
      </c>
    </row>
    <row r="139" spans="1:22" x14ac:dyDescent="0.2">
      <c r="A139" s="11">
        <v>40444</v>
      </c>
      <c r="B139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>
        <f t="shared" si="5"/>
        <v>0</v>
      </c>
      <c r="U139" s="4"/>
      <c r="V139">
        <f t="shared" si="6"/>
        <v>0</v>
      </c>
    </row>
    <row r="140" spans="1:22" x14ac:dyDescent="0.2">
      <c r="A140" s="11">
        <v>40445</v>
      </c>
      <c r="B140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>
        <f t="shared" si="5"/>
        <v>0</v>
      </c>
      <c r="U140" s="4"/>
      <c r="V140">
        <f t="shared" si="6"/>
        <v>0</v>
      </c>
    </row>
    <row r="141" spans="1:22" x14ac:dyDescent="0.2">
      <c r="A141" s="11">
        <v>40446</v>
      </c>
      <c r="B14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>
        <f t="shared" si="5"/>
        <v>0</v>
      </c>
      <c r="U141" s="4"/>
      <c r="V141">
        <f t="shared" si="6"/>
        <v>0</v>
      </c>
    </row>
    <row r="142" spans="1:22" x14ac:dyDescent="0.2">
      <c r="B142" s="71" t="s">
        <v>41</v>
      </c>
      <c r="C142" s="71"/>
      <c r="D142" s="71"/>
      <c r="E142" s="71"/>
      <c r="F142" s="71"/>
      <c r="G142" s="71"/>
      <c r="H142" s="71"/>
      <c r="I142" s="71" t="s">
        <v>42</v>
      </c>
      <c r="J142" s="71"/>
      <c r="K142" s="71"/>
      <c r="L142" s="71"/>
      <c r="M142" s="71"/>
      <c r="N142" s="71"/>
      <c r="O142" s="71" t="s">
        <v>43</v>
      </c>
      <c r="P142" s="71"/>
      <c r="Q142" s="71"/>
      <c r="R142" s="71" t="s">
        <v>44</v>
      </c>
      <c r="S142" s="71"/>
      <c r="T142" s="69" t="s">
        <v>45</v>
      </c>
      <c r="U142" t="s">
        <v>46</v>
      </c>
    </row>
    <row r="143" spans="1:22" x14ac:dyDescent="0.2">
      <c r="B143" t="s">
        <v>48</v>
      </c>
      <c r="C143" t="s">
        <v>49</v>
      </c>
      <c r="D143" t="s">
        <v>50</v>
      </c>
      <c r="E143" t="s">
        <v>51</v>
      </c>
      <c r="F143" t="s">
        <v>52</v>
      </c>
      <c r="G143" t="s">
        <v>53</v>
      </c>
      <c r="H143" s="1" t="s">
        <v>54</v>
      </c>
      <c r="I143" t="s">
        <v>55</v>
      </c>
      <c r="J143" t="s">
        <v>56</v>
      </c>
      <c r="K143" t="s">
        <v>57</v>
      </c>
      <c r="L143" t="s">
        <v>58</v>
      </c>
      <c r="M143" t="s">
        <v>64</v>
      </c>
      <c r="N143" s="1" t="s">
        <v>54</v>
      </c>
      <c r="O143" t="s">
        <v>60</v>
      </c>
      <c r="P143" t="s">
        <v>61</v>
      </c>
      <c r="Q143" s="1" t="s">
        <v>54</v>
      </c>
      <c r="R143" t="s">
        <v>65</v>
      </c>
      <c r="S143" s="1" t="s">
        <v>63</v>
      </c>
      <c r="T143" s="70"/>
    </row>
    <row r="144" spans="1:22" x14ac:dyDescent="0.2">
      <c r="A144" t="s">
        <v>66</v>
      </c>
      <c r="B144">
        <f t="shared" ref="B144:U144" si="7">SUM(B9:B110)</f>
        <v>2993.58</v>
      </c>
      <c r="C144">
        <f t="shared" si="7"/>
        <v>65</v>
      </c>
      <c r="D144">
        <f t="shared" si="7"/>
        <v>0</v>
      </c>
      <c r="E144">
        <f t="shared" si="7"/>
        <v>19.990000000000002</v>
      </c>
      <c r="F144">
        <f t="shared" si="7"/>
        <v>7.98</v>
      </c>
      <c r="G144">
        <f t="shared" si="7"/>
        <v>3.99</v>
      </c>
      <c r="H144">
        <f t="shared" si="7"/>
        <v>0</v>
      </c>
      <c r="I144">
        <f t="shared" si="7"/>
        <v>303.87</v>
      </c>
      <c r="J144">
        <f t="shared" si="7"/>
        <v>6</v>
      </c>
      <c r="K144">
        <f t="shared" si="7"/>
        <v>0</v>
      </c>
      <c r="L144">
        <f t="shared" si="7"/>
        <v>22.979999999999997</v>
      </c>
      <c r="M144">
        <f t="shared" si="7"/>
        <v>1.9900000000000002</v>
      </c>
      <c r="N144">
        <f t="shared" si="7"/>
        <v>0</v>
      </c>
      <c r="O144">
        <f t="shared" si="7"/>
        <v>131.97999999999999</v>
      </c>
      <c r="P144">
        <f t="shared" si="7"/>
        <v>0</v>
      </c>
      <c r="Q144">
        <f t="shared" si="7"/>
        <v>0</v>
      </c>
      <c r="R144">
        <f t="shared" si="7"/>
        <v>1</v>
      </c>
      <c r="S144">
        <f t="shared" si="7"/>
        <v>3.99</v>
      </c>
      <c r="T144">
        <f t="shared" si="7"/>
        <v>3687.3599999999997</v>
      </c>
      <c r="U144">
        <f t="shared" si="7"/>
        <v>1375.7300000000005</v>
      </c>
    </row>
    <row r="145" spans="2:22" x14ac:dyDescent="0.2">
      <c r="B145"/>
      <c r="H145" s="1"/>
      <c r="I145"/>
      <c r="N145" s="1"/>
      <c r="O145"/>
      <c r="Q145" s="1"/>
      <c r="R145"/>
      <c r="S145" s="1"/>
      <c r="T145"/>
    </row>
    <row r="146" spans="2:22" x14ac:dyDescent="0.2">
      <c r="B146"/>
      <c r="H146" s="1"/>
      <c r="I146"/>
      <c r="N146" s="1"/>
      <c r="O146"/>
      <c r="Q146" s="1"/>
      <c r="R146"/>
      <c r="S146" s="1"/>
      <c r="T146"/>
    </row>
    <row r="147" spans="2:22" x14ac:dyDescent="0.2">
      <c r="B147"/>
      <c r="H147" s="1"/>
      <c r="I147"/>
      <c r="N147" s="1"/>
      <c r="O147"/>
      <c r="Q147" s="1"/>
      <c r="R147"/>
      <c r="S147" s="1"/>
      <c r="T147"/>
    </row>
    <row r="148" spans="2:22" x14ac:dyDescent="0.2">
      <c r="B148"/>
      <c r="H148" s="1"/>
      <c r="I148"/>
      <c r="N148" s="1"/>
      <c r="O148"/>
      <c r="Q148" s="1"/>
      <c r="R148"/>
      <c r="S148" s="1"/>
      <c r="T148"/>
    </row>
    <row r="149" spans="2:22" x14ac:dyDescent="0.2">
      <c r="B149"/>
      <c r="H149" s="1"/>
      <c r="I149"/>
      <c r="N149" s="1"/>
      <c r="O149"/>
      <c r="Q149" s="1"/>
      <c r="R149"/>
      <c r="S149" s="1"/>
      <c r="T149"/>
    </row>
    <row r="150" spans="2:22" x14ac:dyDescent="0.2">
      <c r="B150"/>
      <c r="H150" s="1"/>
      <c r="I150"/>
      <c r="N150" s="1"/>
      <c r="O150"/>
      <c r="Q150" s="1"/>
      <c r="R150"/>
      <c r="S150" s="1"/>
      <c r="T150"/>
    </row>
    <row r="151" spans="2:22" x14ac:dyDescent="0.2">
      <c r="B151"/>
      <c r="H151" s="1"/>
      <c r="I151"/>
      <c r="N151" s="1"/>
      <c r="O151"/>
      <c r="Q151" s="1"/>
      <c r="R151"/>
      <c r="S151" s="1"/>
      <c r="T151"/>
    </row>
    <row r="152" spans="2:22" x14ac:dyDescent="0.2">
      <c r="B152"/>
      <c r="H152" s="1"/>
      <c r="I152"/>
      <c r="N152" s="1"/>
      <c r="O152"/>
      <c r="Q152" s="1"/>
      <c r="R152"/>
      <c r="S152" s="1"/>
      <c r="T152"/>
      <c r="V152" s="70" t="s">
        <v>47</v>
      </c>
    </row>
    <row r="153" spans="2:22" x14ac:dyDescent="0.2">
      <c r="B153"/>
      <c r="H153" s="1"/>
      <c r="I153"/>
      <c r="N153" s="1"/>
      <c r="O153"/>
      <c r="Q153" s="1"/>
      <c r="R153"/>
      <c r="S153" s="1"/>
      <c r="T153"/>
      <c r="V153" s="70"/>
    </row>
    <row r="154" spans="2:22" x14ac:dyDescent="0.2">
      <c r="B154"/>
      <c r="H154" s="1"/>
      <c r="I154"/>
      <c r="N154" s="1"/>
      <c r="O154"/>
      <c r="Q154" s="1"/>
      <c r="R154"/>
      <c r="S154" s="1"/>
      <c r="T154"/>
      <c r="V154" t="e">
        <f>SUM(V9:V151)</f>
        <v>#VALUE!</v>
      </c>
    </row>
  </sheetData>
  <mergeCells count="17">
    <mergeCell ref="V152:V153"/>
    <mergeCell ref="R7:S7"/>
    <mergeCell ref="T7:T8"/>
    <mergeCell ref="V7:V8"/>
    <mergeCell ref="T142:T143"/>
    <mergeCell ref="I142:N142"/>
    <mergeCell ref="O142:Q142"/>
    <mergeCell ref="R142:S142"/>
    <mergeCell ref="A5:C5"/>
    <mergeCell ref="B7:H7"/>
    <mergeCell ref="I7:N7"/>
    <mergeCell ref="O7:Q7"/>
    <mergeCell ref="A1:C1"/>
    <mergeCell ref="A2:C2"/>
    <mergeCell ref="A3:C3"/>
    <mergeCell ref="A4:D4"/>
    <mergeCell ref="B142:H142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V150"/>
  <sheetViews>
    <sheetView zoomScaleNormal="100" workbookViewId="0">
      <pane ySplit="8" topLeftCell="A87" activePane="bottomLeft" state="frozen"/>
      <selection pane="bottomLeft" activeCell="S113" sqref="B113:S11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68" t="s">
        <v>206</v>
      </c>
      <c r="B1" s="68"/>
      <c r="C1" s="68"/>
      <c r="E1" s="24" t="s">
        <v>206</v>
      </c>
      <c r="H1" s="1"/>
      <c r="I1"/>
      <c r="N1" s="1"/>
      <c r="O1"/>
      <c r="Q1" s="1"/>
      <c r="R1"/>
      <c r="S1" s="1"/>
      <c r="T1"/>
    </row>
    <row r="2" spans="1:22" x14ac:dyDescent="0.2">
      <c r="A2" s="72" t="s">
        <v>68</v>
      </c>
      <c r="B2" s="72"/>
      <c r="C2" s="72"/>
      <c r="H2" s="1"/>
      <c r="I2"/>
      <c r="N2" s="1"/>
      <c r="O2"/>
      <c r="Q2" s="1"/>
      <c r="R2"/>
      <c r="S2" s="1"/>
      <c r="T2"/>
    </row>
    <row r="3" spans="1:22" x14ac:dyDescent="0.2">
      <c r="A3" s="73" t="s">
        <v>207</v>
      </c>
      <c r="B3" s="73"/>
      <c r="C3" s="73"/>
      <c r="E3" s="65" t="s">
        <v>208</v>
      </c>
      <c r="F3" s="65"/>
      <c r="H3" s="1"/>
      <c r="I3"/>
      <c r="N3" s="1"/>
      <c r="O3"/>
      <c r="Q3" s="1"/>
      <c r="R3"/>
      <c r="S3" s="1"/>
      <c r="T3"/>
    </row>
    <row r="4" spans="1:22" x14ac:dyDescent="0.2">
      <c r="A4" s="73" t="s">
        <v>209</v>
      </c>
      <c r="B4" s="73"/>
      <c r="C4" s="73"/>
      <c r="D4" s="73"/>
      <c r="H4" s="1"/>
      <c r="I4"/>
      <c r="N4" s="1"/>
      <c r="O4"/>
      <c r="Q4" s="1"/>
      <c r="R4"/>
      <c r="S4" s="1"/>
      <c r="T4"/>
    </row>
    <row r="5" spans="1:22" x14ac:dyDescent="0.2">
      <c r="A5" s="73"/>
      <c r="B5" s="73"/>
      <c r="C5" s="73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SUM(T9:U9)</f>
        <v>0</v>
      </c>
    </row>
    <row r="10" spans="1:22" x14ac:dyDescent="0.2">
      <c r="A10" s="11">
        <v>40315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0.2</v>
      </c>
      <c r="C13">
        <v>0.2</v>
      </c>
      <c r="D13">
        <v>0</v>
      </c>
      <c r="E13">
        <v>0</v>
      </c>
      <c r="F13">
        <v>0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1">
        <v>0</v>
      </c>
      <c r="O13" s="4">
        <v>3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3.4</v>
      </c>
      <c r="U13">
        <v>1</v>
      </c>
      <c r="V13">
        <f t="shared" si="1"/>
        <v>4.4000000000000004</v>
      </c>
    </row>
    <row r="14" spans="1:22" x14ac:dyDescent="0.2">
      <c r="A14" s="11">
        <v>40319</v>
      </c>
      <c r="B14">
        <v>0.2</v>
      </c>
      <c r="C14">
        <v>0.2</v>
      </c>
      <c r="D14">
        <v>0</v>
      </c>
      <c r="E14">
        <v>0</v>
      </c>
      <c r="F14">
        <v>0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1">
        <v>0</v>
      </c>
      <c r="O14" s="4">
        <v>3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3.4</v>
      </c>
      <c r="U14">
        <v>1</v>
      </c>
      <c r="V14">
        <f t="shared" si="1"/>
        <v>4.4000000000000004</v>
      </c>
    </row>
    <row r="15" spans="1:22" x14ac:dyDescent="0.2">
      <c r="A15" s="11">
        <v>40320</v>
      </c>
      <c r="B15">
        <v>0.2</v>
      </c>
      <c r="C15">
        <v>0.2</v>
      </c>
      <c r="D15">
        <v>0</v>
      </c>
      <c r="E15">
        <v>0</v>
      </c>
      <c r="F15">
        <v>0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1">
        <v>0</v>
      </c>
      <c r="O15" s="4">
        <v>3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3.4</v>
      </c>
      <c r="U15">
        <v>1</v>
      </c>
      <c r="V15">
        <f t="shared" ref="V15:V22" si="2">SUM(T15:U15)</f>
        <v>4.4000000000000004</v>
      </c>
    </row>
    <row r="16" spans="1:22" x14ac:dyDescent="0.2">
      <c r="A16" s="11">
        <v>40321</v>
      </c>
      <c r="B16">
        <v>0.2</v>
      </c>
      <c r="C16">
        <v>0.2</v>
      </c>
      <c r="D16">
        <v>0</v>
      </c>
      <c r="E16">
        <v>0</v>
      </c>
      <c r="F16">
        <v>0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1">
        <v>0</v>
      </c>
      <c r="O16" s="4">
        <v>3</v>
      </c>
      <c r="P16" s="4">
        <v>0</v>
      </c>
      <c r="Q16" s="1">
        <v>0</v>
      </c>
      <c r="R16" s="4">
        <v>0</v>
      </c>
      <c r="S16" s="1">
        <v>0</v>
      </c>
      <c r="T16">
        <f t="shared" si="0"/>
        <v>3.4</v>
      </c>
      <c r="U16">
        <v>1</v>
      </c>
      <c r="V16">
        <f t="shared" si="2"/>
        <v>4.4000000000000004</v>
      </c>
    </row>
    <row r="17" spans="1:22" x14ac:dyDescent="0.2">
      <c r="A17" s="11">
        <v>40322</v>
      </c>
      <c r="B17">
        <v>0.2</v>
      </c>
      <c r="C17">
        <v>0.2</v>
      </c>
      <c r="D17">
        <v>0</v>
      </c>
      <c r="E17">
        <v>0</v>
      </c>
      <c r="F17">
        <v>0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1">
        <v>0</v>
      </c>
      <c r="O17" s="4">
        <v>3</v>
      </c>
      <c r="P17" s="4">
        <v>0</v>
      </c>
      <c r="Q17" s="1">
        <v>0</v>
      </c>
      <c r="R17" s="4">
        <v>0</v>
      </c>
      <c r="S17" s="1">
        <v>0</v>
      </c>
      <c r="T17">
        <f t="shared" si="0"/>
        <v>3.4</v>
      </c>
      <c r="U17">
        <v>1</v>
      </c>
      <c r="V17">
        <f t="shared" si="2"/>
        <v>4.4000000000000004</v>
      </c>
    </row>
    <row r="18" spans="1:22" x14ac:dyDescent="0.2">
      <c r="A18" s="11">
        <v>40323</v>
      </c>
      <c r="B18">
        <v>0</v>
      </c>
      <c r="C18">
        <v>0.5</v>
      </c>
      <c r="D18">
        <v>0</v>
      </c>
      <c r="E18">
        <v>0</v>
      </c>
      <c r="F18">
        <v>0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1.5</v>
      </c>
      <c r="M18" s="4">
        <v>0</v>
      </c>
      <c r="N18" s="1">
        <v>0</v>
      </c>
      <c r="O18" s="4">
        <v>2.5</v>
      </c>
      <c r="P18" s="4">
        <v>0</v>
      </c>
      <c r="Q18" s="1">
        <v>0</v>
      </c>
      <c r="R18" s="4">
        <v>0</v>
      </c>
      <c r="S18" s="1">
        <v>0</v>
      </c>
      <c r="T18">
        <f t="shared" si="0"/>
        <v>4.5</v>
      </c>
      <c r="U18">
        <v>1</v>
      </c>
      <c r="V18">
        <f t="shared" si="2"/>
        <v>5.5</v>
      </c>
    </row>
    <row r="19" spans="1:22" x14ac:dyDescent="0.2">
      <c r="A19" s="11">
        <v>40324</v>
      </c>
      <c r="B19">
        <v>0</v>
      </c>
      <c r="C19">
        <v>0.5</v>
      </c>
      <c r="D19">
        <v>0</v>
      </c>
      <c r="E19">
        <v>0</v>
      </c>
      <c r="F19">
        <v>0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1.5</v>
      </c>
      <c r="M19" s="4">
        <v>0</v>
      </c>
      <c r="N19" s="1">
        <v>0</v>
      </c>
      <c r="O19" s="4">
        <v>2.5</v>
      </c>
      <c r="P19" s="4">
        <v>0</v>
      </c>
      <c r="Q19" s="1">
        <v>0</v>
      </c>
      <c r="R19" s="4">
        <v>0</v>
      </c>
      <c r="S19" s="1">
        <v>0</v>
      </c>
      <c r="T19">
        <f t="shared" si="0"/>
        <v>4.5</v>
      </c>
      <c r="U19">
        <v>1</v>
      </c>
      <c r="V19">
        <f t="shared" si="2"/>
        <v>5.5</v>
      </c>
    </row>
    <row r="20" spans="1:22" x14ac:dyDescent="0.2">
      <c r="A20" s="11">
        <v>40325</v>
      </c>
      <c r="B20">
        <v>1.5</v>
      </c>
      <c r="C20">
        <v>0</v>
      </c>
      <c r="D20">
        <v>0</v>
      </c>
      <c r="E20">
        <v>0</v>
      </c>
      <c r="F20">
        <v>2.5</v>
      </c>
      <c r="G20">
        <v>0</v>
      </c>
      <c r="H20" s="1">
        <v>0</v>
      </c>
      <c r="I20" s="4">
        <v>0</v>
      </c>
      <c r="J20" s="4">
        <v>0</v>
      </c>
      <c r="K20" s="4">
        <v>0</v>
      </c>
      <c r="L20" s="4">
        <v>0.5</v>
      </c>
      <c r="M20" s="4">
        <v>0</v>
      </c>
      <c r="N20" s="1">
        <v>0</v>
      </c>
      <c r="O20" s="4">
        <v>2.5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7</v>
      </c>
      <c r="U20">
        <v>4</v>
      </c>
      <c r="V20">
        <f t="shared" si="2"/>
        <v>11</v>
      </c>
    </row>
    <row r="21" spans="1:22" x14ac:dyDescent="0.2">
      <c r="A21" s="11">
        <v>40326</v>
      </c>
      <c r="B21">
        <v>1.5</v>
      </c>
      <c r="C21">
        <v>0</v>
      </c>
      <c r="D21">
        <v>0</v>
      </c>
      <c r="E21">
        <v>0</v>
      </c>
      <c r="F21">
        <v>2.5</v>
      </c>
      <c r="G21">
        <v>0</v>
      </c>
      <c r="H21" s="1">
        <v>0</v>
      </c>
      <c r="I21" s="4">
        <v>0</v>
      </c>
      <c r="J21" s="4">
        <v>0</v>
      </c>
      <c r="K21" s="4">
        <v>0</v>
      </c>
      <c r="L21" s="4">
        <v>0.5</v>
      </c>
      <c r="M21" s="4">
        <v>0</v>
      </c>
      <c r="N21" s="1">
        <v>0</v>
      </c>
      <c r="O21" s="4">
        <v>2.5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7</v>
      </c>
      <c r="U21">
        <v>4</v>
      </c>
      <c r="V21">
        <f t="shared" si="2"/>
        <v>11</v>
      </c>
    </row>
    <row r="22" spans="1:22" x14ac:dyDescent="0.2">
      <c r="A22" s="11">
        <v>40327</v>
      </c>
      <c r="B22">
        <v>11</v>
      </c>
      <c r="C22">
        <v>0</v>
      </c>
      <c r="D22">
        <v>0</v>
      </c>
      <c r="E22">
        <v>0.5</v>
      </c>
      <c r="F22">
        <v>0.5</v>
      </c>
      <c r="G22">
        <v>0</v>
      </c>
      <c r="H22" s="1">
        <v>0</v>
      </c>
      <c r="I22" s="4">
        <v>0</v>
      </c>
      <c r="J22" s="4">
        <v>2.5</v>
      </c>
      <c r="K22" s="4">
        <v>0</v>
      </c>
      <c r="L22" s="4">
        <v>0.5</v>
      </c>
      <c r="M22" s="4">
        <v>0</v>
      </c>
      <c r="N22" s="1">
        <v>0</v>
      </c>
      <c r="O22" s="4">
        <v>8.5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23.5</v>
      </c>
      <c r="U22">
        <v>27.5</v>
      </c>
      <c r="V22">
        <f t="shared" si="2"/>
        <v>51</v>
      </c>
    </row>
    <row r="23" spans="1:22" x14ac:dyDescent="0.2">
      <c r="A23" s="11">
        <v>40328</v>
      </c>
      <c r="B23">
        <v>11</v>
      </c>
      <c r="C23">
        <v>0</v>
      </c>
      <c r="D23">
        <v>0</v>
      </c>
      <c r="E23">
        <v>0.5</v>
      </c>
      <c r="F23">
        <v>0.5</v>
      </c>
      <c r="G23">
        <v>0</v>
      </c>
      <c r="H23" s="1">
        <v>0</v>
      </c>
      <c r="I23" s="4">
        <v>0</v>
      </c>
      <c r="J23" s="4">
        <v>2.5</v>
      </c>
      <c r="K23" s="4">
        <v>0</v>
      </c>
      <c r="L23" s="4">
        <v>0.5</v>
      </c>
      <c r="M23" s="4">
        <v>0</v>
      </c>
      <c r="N23" s="1">
        <v>0</v>
      </c>
      <c r="O23" s="4">
        <v>8.5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23.5</v>
      </c>
      <c r="U23">
        <v>27.5</v>
      </c>
      <c r="V23" s="4">
        <v>2</v>
      </c>
    </row>
    <row r="24" spans="1:22" x14ac:dyDescent="0.2">
      <c r="A24" s="11">
        <v>40329</v>
      </c>
      <c r="B24">
        <v>11</v>
      </c>
      <c r="C24">
        <v>0</v>
      </c>
      <c r="D24">
        <v>0</v>
      </c>
      <c r="E24">
        <v>0.5</v>
      </c>
      <c r="F24">
        <v>0.5</v>
      </c>
      <c r="G24">
        <v>0</v>
      </c>
      <c r="H24" s="1">
        <v>0</v>
      </c>
      <c r="I24" s="4">
        <v>0</v>
      </c>
      <c r="J24" s="4">
        <v>2.5</v>
      </c>
      <c r="K24" s="4">
        <v>0</v>
      </c>
      <c r="L24" s="4">
        <v>0.5</v>
      </c>
      <c r="M24" s="4">
        <v>0</v>
      </c>
      <c r="N24" s="1">
        <v>0</v>
      </c>
      <c r="O24" s="4">
        <v>8.5</v>
      </c>
      <c r="P24" s="4">
        <v>0</v>
      </c>
      <c r="Q24" s="1">
        <v>0</v>
      </c>
      <c r="R24" s="4">
        <v>0</v>
      </c>
      <c r="S24" s="1">
        <v>0</v>
      </c>
      <c r="T24">
        <f t="shared" si="0"/>
        <v>23.5</v>
      </c>
      <c r="U24">
        <v>27.5</v>
      </c>
      <c r="V24" s="4">
        <v>2</v>
      </c>
    </row>
    <row r="25" spans="1:22" x14ac:dyDescent="0.2">
      <c r="A25" s="11">
        <v>40330</v>
      </c>
      <c r="B25">
        <v>11</v>
      </c>
      <c r="C25">
        <v>0</v>
      </c>
      <c r="D25">
        <v>0</v>
      </c>
      <c r="E25">
        <v>0.5</v>
      </c>
      <c r="F25">
        <v>0.5</v>
      </c>
      <c r="G25">
        <v>0</v>
      </c>
      <c r="H25" s="1">
        <v>0</v>
      </c>
      <c r="I25" s="4">
        <v>0</v>
      </c>
      <c r="J25" s="4">
        <v>2.5</v>
      </c>
      <c r="K25" s="4">
        <v>0</v>
      </c>
      <c r="L25" s="4">
        <v>0.5</v>
      </c>
      <c r="M25" s="4">
        <v>0</v>
      </c>
      <c r="N25" s="1">
        <v>0</v>
      </c>
      <c r="O25" s="4">
        <v>8.5</v>
      </c>
      <c r="P25" s="4">
        <v>0</v>
      </c>
      <c r="Q25" s="1">
        <v>0</v>
      </c>
      <c r="R25" s="4">
        <v>0</v>
      </c>
      <c r="S25" s="1">
        <v>0</v>
      </c>
      <c r="T25">
        <f t="shared" si="0"/>
        <v>23.5</v>
      </c>
      <c r="U25">
        <v>27.5</v>
      </c>
      <c r="V25" s="4">
        <v>2</v>
      </c>
    </row>
    <row r="26" spans="1:22" x14ac:dyDescent="0.2">
      <c r="A26" s="11">
        <v>40331</v>
      </c>
      <c r="B26">
        <v>3.5</v>
      </c>
      <c r="C26">
        <v>0</v>
      </c>
      <c r="D26">
        <v>0</v>
      </c>
      <c r="E26">
        <v>0</v>
      </c>
      <c r="F26">
        <v>1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0.5</v>
      </c>
      <c r="M26" s="4">
        <v>0</v>
      </c>
      <c r="N26" s="1">
        <v>0</v>
      </c>
      <c r="O26" s="4">
        <v>2.5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7.5</v>
      </c>
      <c r="U26" s="4">
        <v>6</v>
      </c>
      <c r="V26">
        <f t="shared" si="1"/>
        <v>13.5</v>
      </c>
    </row>
    <row r="27" spans="1:22" x14ac:dyDescent="0.2">
      <c r="A27" s="11">
        <v>40332</v>
      </c>
      <c r="B27">
        <v>3.5</v>
      </c>
      <c r="C27">
        <v>0</v>
      </c>
      <c r="D27">
        <v>0</v>
      </c>
      <c r="E27">
        <v>0</v>
      </c>
      <c r="F27">
        <v>1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0.5</v>
      </c>
      <c r="M27" s="4">
        <v>0</v>
      </c>
      <c r="N27" s="1">
        <v>0</v>
      </c>
      <c r="O27" s="4">
        <v>2.5</v>
      </c>
      <c r="P27" s="4">
        <v>0</v>
      </c>
      <c r="Q27" s="1">
        <v>0</v>
      </c>
      <c r="R27" s="4">
        <v>0</v>
      </c>
      <c r="S27" s="1">
        <v>0</v>
      </c>
      <c r="T27">
        <f t="shared" si="0"/>
        <v>7.5</v>
      </c>
      <c r="U27" s="4">
        <v>6</v>
      </c>
      <c r="V27">
        <f>SUM(T27:U27)</f>
        <v>13.5</v>
      </c>
    </row>
    <row r="28" spans="1:22" x14ac:dyDescent="0.2">
      <c r="A28" s="11">
        <v>40333</v>
      </c>
      <c r="B28">
        <v>3</v>
      </c>
      <c r="C28">
        <v>1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0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4</v>
      </c>
      <c r="U28" s="4">
        <v>10</v>
      </c>
      <c r="V28">
        <f t="shared" si="1"/>
        <v>14</v>
      </c>
    </row>
    <row r="29" spans="1:22" x14ac:dyDescent="0.2">
      <c r="A29" s="11">
        <v>40334</v>
      </c>
      <c r="B29">
        <v>5</v>
      </c>
      <c r="C29">
        <v>0</v>
      </c>
      <c r="D29">
        <v>0</v>
      </c>
      <c r="E29">
        <v>0</v>
      </c>
      <c r="F29">
        <v>0.67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6.67</v>
      </c>
      <c r="P29">
        <v>0</v>
      </c>
      <c r="Q29">
        <v>0</v>
      </c>
      <c r="R29">
        <v>0</v>
      </c>
      <c r="S29">
        <v>0</v>
      </c>
      <c r="T29">
        <f t="shared" si="0"/>
        <v>13.34</v>
      </c>
      <c r="U29" s="4">
        <v>7.67</v>
      </c>
      <c r="V29">
        <f>SUM(T29:U29)</f>
        <v>21.009999999999998</v>
      </c>
    </row>
    <row r="30" spans="1:22" x14ac:dyDescent="0.2">
      <c r="A30" s="11">
        <v>40335</v>
      </c>
      <c r="B30">
        <v>5</v>
      </c>
      <c r="C30">
        <v>0</v>
      </c>
      <c r="D30">
        <v>0</v>
      </c>
      <c r="E30">
        <v>0</v>
      </c>
      <c r="F30">
        <v>0.67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6.67</v>
      </c>
      <c r="P30">
        <v>0</v>
      </c>
      <c r="Q30">
        <v>0</v>
      </c>
      <c r="R30">
        <v>0</v>
      </c>
      <c r="S30">
        <v>0</v>
      </c>
      <c r="T30">
        <f t="shared" si="0"/>
        <v>13.34</v>
      </c>
      <c r="U30" s="4">
        <v>7.67</v>
      </c>
      <c r="V30">
        <f t="shared" si="1"/>
        <v>21.009999999999998</v>
      </c>
    </row>
    <row r="31" spans="1:22" x14ac:dyDescent="0.2">
      <c r="A31" s="11">
        <v>40336</v>
      </c>
      <c r="B31">
        <v>5</v>
      </c>
      <c r="C31">
        <v>0</v>
      </c>
      <c r="D31">
        <v>0</v>
      </c>
      <c r="E31">
        <v>0</v>
      </c>
      <c r="F31">
        <v>0.67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6.67</v>
      </c>
      <c r="P31">
        <v>0</v>
      </c>
      <c r="Q31">
        <v>0</v>
      </c>
      <c r="R31">
        <v>0</v>
      </c>
      <c r="S31">
        <v>0</v>
      </c>
      <c r="T31">
        <f t="shared" si="0"/>
        <v>13.34</v>
      </c>
      <c r="U31" s="4">
        <v>7.67</v>
      </c>
      <c r="V31">
        <f t="shared" si="1"/>
        <v>21.009999999999998</v>
      </c>
    </row>
    <row r="32" spans="1:22" x14ac:dyDescent="0.2">
      <c r="A32" s="11">
        <v>40337</v>
      </c>
      <c r="B32">
        <v>31</v>
      </c>
      <c r="C32">
        <v>0.5</v>
      </c>
      <c r="D32">
        <v>0</v>
      </c>
      <c r="E32">
        <v>0</v>
      </c>
      <c r="F32">
        <v>2</v>
      </c>
      <c r="G32">
        <v>0</v>
      </c>
      <c r="H32">
        <v>0</v>
      </c>
      <c r="I32">
        <v>0</v>
      </c>
      <c r="J32">
        <v>1.5</v>
      </c>
      <c r="K32">
        <v>0</v>
      </c>
      <c r="L32">
        <v>0.5</v>
      </c>
      <c r="M32">
        <v>0</v>
      </c>
      <c r="N32">
        <v>0</v>
      </c>
      <c r="O32">
        <v>5.5</v>
      </c>
      <c r="P32">
        <v>0</v>
      </c>
      <c r="Q32">
        <v>0</v>
      </c>
      <c r="R32">
        <v>0</v>
      </c>
      <c r="S32">
        <v>0</v>
      </c>
      <c r="T32">
        <f t="shared" si="0"/>
        <v>41</v>
      </c>
      <c r="U32" s="4">
        <v>23.5</v>
      </c>
      <c r="V32">
        <f t="shared" si="1"/>
        <v>64.5</v>
      </c>
    </row>
    <row r="33" spans="1:22" x14ac:dyDescent="0.2">
      <c r="A33" s="11">
        <v>40338</v>
      </c>
      <c r="B33">
        <v>31</v>
      </c>
      <c r="C33">
        <v>0.5</v>
      </c>
      <c r="D33">
        <v>0</v>
      </c>
      <c r="E33">
        <v>0</v>
      </c>
      <c r="F33">
        <v>2</v>
      </c>
      <c r="G33">
        <v>0</v>
      </c>
      <c r="H33">
        <v>0</v>
      </c>
      <c r="I33">
        <v>0</v>
      </c>
      <c r="J33">
        <v>1.5</v>
      </c>
      <c r="K33">
        <v>0</v>
      </c>
      <c r="L33">
        <v>0.5</v>
      </c>
      <c r="M33">
        <v>0</v>
      </c>
      <c r="N33">
        <v>0</v>
      </c>
      <c r="O33">
        <v>5.5</v>
      </c>
      <c r="P33">
        <v>0</v>
      </c>
      <c r="Q33">
        <v>0</v>
      </c>
      <c r="R33">
        <v>0</v>
      </c>
      <c r="S33">
        <v>0</v>
      </c>
      <c r="T33">
        <f t="shared" si="0"/>
        <v>41</v>
      </c>
      <c r="U33" s="4">
        <v>23.5</v>
      </c>
      <c r="V33">
        <f>SUM(T33:U33)</f>
        <v>64.5</v>
      </c>
    </row>
    <row r="34" spans="1:22" x14ac:dyDescent="0.2">
      <c r="A34" s="11">
        <v>40339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2.5</v>
      </c>
      <c r="P34">
        <v>0</v>
      </c>
      <c r="Q34">
        <v>0</v>
      </c>
      <c r="R34">
        <v>0</v>
      </c>
      <c r="S34">
        <v>0</v>
      </c>
      <c r="T34">
        <f t="shared" si="0"/>
        <v>4.5</v>
      </c>
      <c r="U34" s="4">
        <v>6.5</v>
      </c>
      <c r="V34">
        <f>SUM(T34:U34)</f>
        <v>11</v>
      </c>
    </row>
    <row r="35" spans="1:22" x14ac:dyDescent="0.2">
      <c r="A35" s="11">
        <v>40340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2.5</v>
      </c>
      <c r="P35">
        <v>0</v>
      </c>
      <c r="Q35">
        <v>0</v>
      </c>
      <c r="R35">
        <v>0</v>
      </c>
      <c r="S35">
        <v>0</v>
      </c>
      <c r="T35">
        <f t="shared" si="0"/>
        <v>4.5</v>
      </c>
      <c r="U35" s="4">
        <v>6.5</v>
      </c>
      <c r="V35">
        <f t="shared" si="1"/>
        <v>11</v>
      </c>
    </row>
    <row r="36" spans="1:22" x14ac:dyDescent="0.2">
      <c r="A36" s="11">
        <v>40341</v>
      </c>
      <c r="B36">
        <v>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2.2999999999999998</v>
      </c>
      <c r="P36">
        <v>0</v>
      </c>
      <c r="Q36">
        <v>0</v>
      </c>
      <c r="R36">
        <v>0</v>
      </c>
      <c r="S36">
        <v>0</v>
      </c>
      <c r="T36">
        <f t="shared" si="0"/>
        <v>40.299999999999997</v>
      </c>
      <c r="U36" s="4">
        <v>32.299999999999997</v>
      </c>
      <c r="V36">
        <f>SUM(T36:U36)</f>
        <v>72.599999999999994</v>
      </c>
    </row>
    <row r="37" spans="1:22" x14ac:dyDescent="0.2">
      <c r="A37" s="11">
        <v>40342</v>
      </c>
      <c r="B37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2.2999999999999998</v>
      </c>
      <c r="P37">
        <v>0</v>
      </c>
      <c r="Q37">
        <v>0</v>
      </c>
      <c r="R37">
        <v>0</v>
      </c>
      <c r="S37">
        <v>0</v>
      </c>
      <c r="T37">
        <f t="shared" si="0"/>
        <v>40.299999999999997</v>
      </c>
      <c r="U37" s="4">
        <v>32.299999999999997</v>
      </c>
      <c r="V37">
        <f t="shared" si="1"/>
        <v>72.599999999999994</v>
      </c>
    </row>
    <row r="38" spans="1:22" x14ac:dyDescent="0.2">
      <c r="A38" s="11">
        <v>40343</v>
      </c>
      <c r="B38">
        <v>38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2.2999999999999998</v>
      </c>
      <c r="P38">
        <v>0</v>
      </c>
      <c r="Q38">
        <v>0</v>
      </c>
      <c r="R38">
        <v>0</v>
      </c>
      <c r="S38">
        <v>0</v>
      </c>
      <c r="T38">
        <f t="shared" si="0"/>
        <v>40.299999999999997</v>
      </c>
      <c r="U38" s="4">
        <v>32.299999999999997</v>
      </c>
      <c r="V38">
        <f t="shared" si="1"/>
        <v>72.599999999999994</v>
      </c>
    </row>
    <row r="39" spans="1:22" x14ac:dyDescent="0.2">
      <c r="A39" s="11">
        <v>40344</v>
      </c>
      <c r="B39">
        <v>293.5</v>
      </c>
      <c r="C39">
        <v>0</v>
      </c>
      <c r="D39">
        <v>0</v>
      </c>
      <c r="E39">
        <v>0</v>
      </c>
      <c r="F39">
        <v>4</v>
      </c>
      <c r="G39">
        <v>0</v>
      </c>
      <c r="H39">
        <v>0</v>
      </c>
      <c r="I39">
        <v>0</v>
      </c>
      <c r="J39">
        <v>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 t="shared" si="0"/>
        <v>305.5</v>
      </c>
      <c r="U39" s="4">
        <v>36</v>
      </c>
      <c r="V39">
        <f t="shared" si="1"/>
        <v>341.5</v>
      </c>
    </row>
    <row r="40" spans="1:22" x14ac:dyDescent="0.2">
      <c r="A40" s="11">
        <v>40345</v>
      </c>
      <c r="B40">
        <v>293.5</v>
      </c>
      <c r="C40">
        <v>0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0"/>
        <v>305.5</v>
      </c>
      <c r="U40" s="4">
        <v>36</v>
      </c>
      <c r="V40">
        <f t="shared" si="1"/>
        <v>341.5</v>
      </c>
    </row>
    <row r="41" spans="1:22" x14ac:dyDescent="0.2">
      <c r="A41" s="11">
        <v>40346</v>
      </c>
      <c r="B41">
        <v>71.5</v>
      </c>
      <c r="C41">
        <v>0.5</v>
      </c>
      <c r="D41">
        <v>0</v>
      </c>
      <c r="E41">
        <v>0</v>
      </c>
      <c r="F41">
        <v>0.5</v>
      </c>
      <c r="G41">
        <v>0</v>
      </c>
      <c r="H41">
        <v>0</v>
      </c>
      <c r="I41">
        <v>0</v>
      </c>
      <c r="J41">
        <v>0.5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>
        <f t="shared" si="0"/>
        <v>75</v>
      </c>
      <c r="U41" s="4">
        <v>14</v>
      </c>
      <c r="V41">
        <f>SUM(T41:U41)</f>
        <v>89</v>
      </c>
    </row>
    <row r="42" spans="1:22" x14ac:dyDescent="0.2">
      <c r="A42" s="11">
        <v>40347</v>
      </c>
      <c r="B42">
        <v>71.5</v>
      </c>
      <c r="C42">
        <v>0.5</v>
      </c>
      <c r="D42">
        <v>0</v>
      </c>
      <c r="E42">
        <v>0</v>
      </c>
      <c r="F42">
        <v>0.5</v>
      </c>
      <c r="G42">
        <v>0</v>
      </c>
      <c r="H42">
        <v>0</v>
      </c>
      <c r="I42">
        <v>0</v>
      </c>
      <c r="J42">
        <v>0.5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>
        <f t="shared" si="0"/>
        <v>75</v>
      </c>
      <c r="U42" s="4">
        <v>14</v>
      </c>
      <c r="V42">
        <f t="shared" si="1"/>
        <v>89</v>
      </c>
    </row>
    <row r="43" spans="1:22" x14ac:dyDescent="0.2">
      <c r="A43" s="11">
        <v>40348</v>
      </c>
      <c r="B43">
        <v>160</v>
      </c>
      <c r="C43">
        <v>0</v>
      </c>
      <c r="D43">
        <v>0</v>
      </c>
      <c r="E43">
        <v>0</v>
      </c>
      <c r="F43">
        <v>0.66</v>
      </c>
      <c r="G43">
        <v>0</v>
      </c>
      <c r="H43">
        <v>0</v>
      </c>
      <c r="I43">
        <v>0</v>
      </c>
      <c r="J43">
        <v>0</v>
      </c>
      <c r="K43">
        <v>0</v>
      </c>
      <c r="L43">
        <v>0.66</v>
      </c>
      <c r="M43">
        <v>0</v>
      </c>
      <c r="N43">
        <v>0</v>
      </c>
      <c r="O43">
        <v>0.33</v>
      </c>
      <c r="P43">
        <v>0</v>
      </c>
      <c r="Q43">
        <v>0</v>
      </c>
      <c r="R43">
        <v>0</v>
      </c>
      <c r="S43">
        <v>0</v>
      </c>
      <c r="T43">
        <f t="shared" si="0"/>
        <v>161.65</v>
      </c>
      <c r="U43" s="4">
        <v>4.66</v>
      </c>
      <c r="V43">
        <f t="shared" si="1"/>
        <v>166.31</v>
      </c>
    </row>
    <row r="44" spans="1:22" x14ac:dyDescent="0.2">
      <c r="A44" s="11">
        <v>40349</v>
      </c>
      <c r="B44">
        <v>160</v>
      </c>
      <c r="C44">
        <v>0</v>
      </c>
      <c r="D44">
        <v>0</v>
      </c>
      <c r="E44">
        <v>0</v>
      </c>
      <c r="F44">
        <v>0.66</v>
      </c>
      <c r="G44">
        <v>0</v>
      </c>
      <c r="H44">
        <v>0</v>
      </c>
      <c r="I44">
        <v>0</v>
      </c>
      <c r="J44">
        <v>0</v>
      </c>
      <c r="K44">
        <v>0</v>
      </c>
      <c r="L44">
        <v>0.66</v>
      </c>
      <c r="M44">
        <v>0</v>
      </c>
      <c r="N44">
        <v>0</v>
      </c>
      <c r="O44">
        <v>0.33</v>
      </c>
      <c r="P44">
        <v>0</v>
      </c>
      <c r="Q44">
        <v>0</v>
      </c>
      <c r="R44">
        <v>0</v>
      </c>
      <c r="S44">
        <v>0</v>
      </c>
      <c r="T44">
        <f t="shared" si="0"/>
        <v>161.65</v>
      </c>
      <c r="U44" s="4">
        <v>4.66</v>
      </c>
      <c r="V44">
        <f t="shared" si="1"/>
        <v>166.31</v>
      </c>
    </row>
    <row r="45" spans="1:22" x14ac:dyDescent="0.2">
      <c r="A45" s="11">
        <v>40350</v>
      </c>
      <c r="B45">
        <v>160</v>
      </c>
      <c r="C45">
        <v>0</v>
      </c>
      <c r="D45">
        <v>0</v>
      </c>
      <c r="E45">
        <v>0</v>
      </c>
      <c r="F45">
        <v>0.66</v>
      </c>
      <c r="G45">
        <v>0</v>
      </c>
      <c r="H45">
        <v>0</v>
      </c>
      <c r="I45">
        <v>0</v>
      </c>
      <c r="J45">
        <v>0</v>
      </c>
      <c r="K45">
        <v>0</v>
      </c>
      <c r="L45">
        <v>0.66</v>
      </c>
      <c r="M45">
        <v>0</v>
      </c>
      <c r="N45">
        <v>0</v>
      </c>
      <c r="O45">
        <v>0.33</v>
      </c>
      <c r="P45">
        <v>0</v>
      </c>
      <c r="Q45">
        <v>0</v>
      </c>
      <c r="R45">
        <v>0</v>
      </c>
      <c r="S45">
        <v>0</v>
      </c>
      <c r="T45">
        <f t="shared" si="0"/>
        <v>161.65</v>
      </c>
      <c r="U45" s="4">
        <v>4.66</v>
      </c>
      <c r="V45">
        <f t="shared" si="1"/>
        <v>166.31</v>
      </c>
    </row>
    <row r="46" spans="1:22" x14ac:dyDescent="0.2">
      <c r="A46" s="11">
        <v>40351</v>
      </c>
      <c r="B46">
        <v>252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f t="shared" si="0"/>
        <v>255</v>
      </c>
      <c r="U46" s="4">
        <v>3</v>
      </c>
      <c r="V46">
        <f t="shared" si="1"/>
        <v>258</v>
      </c>
    </row>
    <row r="47" spans="1:22" x14ac:dyDescent="0.2">
      <c r="A47" s="11">
        <v>40352</v>
      </c>
      <c r="B47">
        <v>252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f t="shared" si="0"/>
        <v>255</v>
      </c>
      <c r="U47" s="4">
        <v>3</v>
      </c>
      <c r="V47">
        <f t="shared" si="1"/>
        <v>258</v>
      </c>
    </row>
    <row r="48" spans="1:22" x14ac:dyDescent="0.2">
      <c r="A48" s="11">
        <v>40353</v>
      </c>
      <c r="B48">
        <v>118.5</v>
      </c>
      <c r="C48">
        <v>0</v>
      </c>
      <c r="D48">
        <v>0</v>
      </c>
      <c r="E48">
        <v>0</v>
      </c>
      <c r="F48">
        <v>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0"/>
        <v>119</v>
      </c>
      <c r="U48" s="4">
        <v>1.5</v>
      </c>
      <c r="V48">
        <f t="shared" si="1"/>
        <v>120.5</v>
      </c>
    </row>
    <row r="49" spans="1:22" x14ac:dyDescent="0.2">
      <c r="A49" s="11">
        <v>40354</v>
      </c>
      <c r="B49">
        <v>118.5</v>
      </c>
      <c r="C49">
        <v>0</v>
      </c>
      <c r="D49">
        <v>0</v>
      </c>
      <c r="E49">
        <v>0</v>
      </c>
      <c r="F49">
        <v>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0"/>
        <v>119</v>
      </c>
      <c r="U49" s="4">
        <v>1.5</v>
      </c>
      <c r="V49">
        <f t="shared" si="1"/>
        <v>120.5</v>
      </c>
    </row>
    <row r="50" spans="1:22" x14ac:dyDescent="0.2">
      <c r="A50" s="11">
        <v>40355</v>
      </c>
      <c r="B50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0.33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f t="shared" si="0"/>
        <v>55.33</v>
      </c>
      <c r="U50" s="4">
        <v>1</v>
      </c>
      <c r="V50">
        <f t="shared" si="1"/>
        <v>56.33</v>
      </c>
    </row>
    <row r="51" spans="1:22" x14ac:dyDescent="0.2">
      <c r="A51" s="11">
        <v>40356</v>
      </c>
      <c r="B51">
        <v>54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f t="shared" si="0"/>
        <v>55.33</v>
      </c>
      <c r="U51" s="4">
        <v>1</v>
      </c>
      <c r="V51">
        <f t="shared" si="1"/>
        <v>56.33</v>
      </c>
    </row>
    <row r="52" spans="1:22" x14ac:dyDescent="0.2">
      <c r="A52" s="11">
        <v>40357</v>
      </c>
      <c r="B52">
        <v>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f t="shared" si="0"/>
        <v>55.33</v>
      </c>
      <c r="U52" s="4">
        <v>1</v>
      </c>
      <c r="V52">
        <f t="shared" si="1"/>
        <v>56.33</v>
      </c>
    </row>
    <row r="53" spans="1:22" x14ac:dyDescent="0.2">
      <c r="A53" s="11">
        <v>40358</v>
      </c>
      <c r="B53">
        <v>27.5</v>
      </c>
      <c r="C53">
        <v>1</v>
      </c>
      <c r="D53">
        <v>0</v>
      </c>
      <c r="E53">
        <v>0</v>
      </c>
      <c r="F53">
        <v>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0</v>
      </c>
      <c r="Q53">
        <v>0</v>
      </c>
      <c r="R53">
        <v>0.5</v>
      </c>
      <c r="S53">
        <v>0</v>
      </c>
      <c r="T53">
        <f t="shared" si="0"/>
        <v>32.5</v>
      </c>
      <c r="U53" s="4">
        <v>5</v>
      </c>
      <c r="V53">
        <f t="shared" si="1"/>
        <v>37.5</v>
      </c>
    </row>
    <row r="54" spans="1:22" x14ac:dyDescent="0.2">
      <c r="A54" s="11">
        <v>40359</v>
      </c>
      <c r="B54">
        <v>27.5</v>
      </c>
      <c r="C54">
        <v>1</v>
      </c>
      <c r="D54">
        <v>0</v>
      </c>
      <c r="E54">
        <v>0</v>
      </c>
      <c r="F54">
        <v>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</v>
      </c>
      <c r="P54">
        <v>0</v>
      </c>
      <c r="Q54">
        <v>0</v>
      </c>
      <c r="R54">
        <v>0.5</v>
      </c>
      <c r="S54">
        <v>0</v>
      </c>
      <c r="T54">
        <f t="shared" si="0"/>
        <v>32.5</v>
      </c>
      <c r="U54" s="4">
        <v>5</v>
      </c>
      <c r="V54">
        <f t="shared" si="1"/>
        <v>37.5</v>
      </c>
    </row>
    <row r="55" spans="1:22" x14ac:dyDescent="0.2">
      <c r="A55" s="11">
        <v>40360</v>
      </c>
      <c r="B55">
        <v>74.5</v>
      </c>
      <c r="C55">
        <v>1.5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0.5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f t="shared" si="0"/>
        <v>80.5</v>
      </c>
      <c r="U55" s="4">
        <v>14</v>
      </c>
      <c r="V55">
        <f t="shared" si="1"/>
        <v>94.5</v>
      </c>
    </row>
    <row r="56" spans="1:22" x14ac:dyDescent="0.2">
      <c r="A56" s="11">
        <v>40361</v>
      </c>
      <c r="B56">
        <v>74.5</v>
      </c>
      <c r="C56">
        <v>1.5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0.5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f t="shared" si="0"/>
        <v>80.5</v>
      </c>
      <c r="U56" s="4">
        <v>14</v>
      </c>
      <c r="V56">
        <f t="shared" si="1"/>
        <v>94.5</v>
      </c>
    </row>
    <row r="57" spans="1:22" x14ac:dyDescent="0.2">
      <c r="A57" s="11">
        <v>40362</v>
      </c>
      <c r="B57">
        <v>111.25</v>
      </c>
      <c r="C57">
        <v>0.75</v>
      </c>
      <c r="D57">
        <v>0</v>
      </c>
      <c r="E57">
        <v>0</v>
      </c>
      <c r="F57">
        <v>0</v>
      </c>
      <c r="G57">
        <v>0.25</v>
      </c>
      <c r="H57">
        <v>0</v>
      </c>
      <c r="I57">
        <v>2.75</v>
      </c>
      <c r="J57">
        <v>0</v>
      </c>
      <c r="K57">
        <v>0</v>
      </c>
      <c r="L57">
        <v>1</v>
      </c>
      <c r="M57">
        <v>0</v>
      </c>
      <c r="N57">
        <v>0</v>
      </c>
      <c r="O57">
        <v>3</v>
      </c>
      <c r="P57">
        <v>0</v>
      </c>
      <c r="Q57">
        <v>0</v>
      </c>
      <c r="R57">
        <v>0.75</v>
      </c>
      <c r="S57">
        <v>0</v>
      </c>
      <c r="T57">
        <f t="shared" si="0"/>
        <v>119.75</v>
      </c>
      <c r="U57" s="4">
        <v>8</v>
      </c>
      <c r="V57">
        <f t="shared" si="1"/>
        <v>127.75</v>
      </c>
    </row>
    <row r="58" spans="1:22" x14ac:dyDescent="0.2">
      <c r="A58" s="11">
        <v>40363</v>
      </c>
      <c r="B58">
        <v>111.25</v>
      </c>
      <c r="C58">
        <v>0.75</v>
      </c>
      <c r="D58">
        <v>0</v>
      </c>
      <c r="E58">
        <v>0</v>
      </c>
      <c r="F58">
        <v>0</v>
      </c>
      <c r="G58">
        <v>0.25</v>
      </c>
      <c r="H58">
        <v>0</v>
      </c>
      <c r="I58">
        <v>2.75</v>
      </c>
      <c r="J58">
        <v>0</v>
      </c>
      <c r="K58">
        <v>0</v>
      </c>
      <c r="L58">
        <v>1</v>
      </c>
      <c r="M58">
        <v>0</v>
      </c>
      <c r="N58">
        <v>0</v>
      </c>
      <c r="O58">
        <v>3</v>
      </c>
      <c r="P58">
        <v>0</v>
      </c>
      <c r="Q58">
        <v>0</v>
      </c>
      <c r="R58">
        <v>0.75</v>
      </c>
      <c r="S58">
        <v>0</v>
      </c>
      <c r="T58">
        <f t="shared" si="0"/>
        <v>119.75</v>
      </c>
      <c r="U58" s="4">
        <v>8</v>
      </c>
      <c r="V58">
        <f t="shared" si="1"/>
        <v>127.75</v>
      </c>
    </row>
    <row r="59" spans="1:22" x14ac:dyDescent="0.2">
      <c r="A59" s="11">
        <v>40364</v>
      </c>
      <c r="B59">
        <v>111.25</v>
      </c>
      <c r="C59">
        <v>0.75</v>
      </c>
      <c r="D59">
        <v>0</v>
      </c>
      <c r="E59">
        <v>0</v>
      </c>
      <c r="F59">
        <v>0</v>
      </c>
      <c r="G59">
        <v>0.25</v>
      </c>
      <c r="H59">
        <v>0</v>
      </c>
      <c r="I59">
        <v>2.75</v>
      </c>
      <c r="J59">
        <v>0</v>
      </c>
      <c r="K59">
        <v>0</v>
      </c>
      <c r="L59">
        <v>1</v>
      </c>
      <c r="M59">
        <v>0</v>
      </c>
      <c r="N59">
        <v>0</v>
      </c>
      <c r="O59">
        <v>3</v>
      </c>
      <c r="P59">
        <v>0</v>
      </c>
      <c r="Q59">
        <v>0</v>
      </c>
      <c r="R59">
        <v>0.75</v>
      </c>
      <c r="S59">
        <v>0</v>
      </c>
      <c r="T59">
        <f t="shared" si="0"/>
        <v>119.75</v>
      </c>
      <c r="U59" s="4">
        <v>8</v>
      </c>
      <c r="V59">
        <f t="shared" si="1"/>
        <v>127.75</v>
      </c>
    </row>
    <row r="60" spans="1:22" x14ac:dyDescent="0.2">
      <c r="A60" s="11">
        <v>40365</v>
      </c>
      <c r="B60">
        <v>111.25</v>
      </c>
      <c r="C60">
        <v>0.75</v>
      </c>
      <c r="D60">
        <v>0</v>
      </c>
      <c r="E60">
        <v>0</v>
      </c>
      <c r="F60">
        <v>0</v>
      </c>
      <c r="G60">
        <v>0.25</v>
      </c>
      <c r="H60">
        <v>0</v>
      </c>
      <c r="I60">
        <v>2.75</v>
      </c>
      <c r="J60">
        <v>0</v>
      </c>
      <c r="K60">
        <v>0</v>
      </c>
      <c r="L60">
        <v>1</v>
      </c>
      <c r="M60">
        <v>0</v>
      </c>
      <c r="N60">
        <v>0</v>
      </c>
      <c r="O60">
        <v>3</v>
      </c>
      <c r="P60">
        <v>0</v>
      </c>
      <c r="Q60">
        <v>0</v>
      </c>
      <c r="R60">
        <v>0.75</v>
      </c>
      <c r="S60">
        <v>0</v>
      </c>
      <c r="T60">
        <f t="shared" si="0"/>
        <v>119.75</v>
      </c>
      <c r="U60" s="4">
        <v>8</v>
      </c>
      <c r="V60">
        <f t="shared" si="1"/>
        <v>127.75</v>
      </c>
    </row>
    <row r="61" spans="1:22" x14ac:dyDescent="0.2">
      <c r="A61" s="11">
        <v>40366</v>
      </c>
      <c r="B61">
        <v>128</v>
      </c>
      <c r="C61">
        <v>0</v>
      </c>
      <c r="D61">
        <v>0</v>
      </c>
      <c r="E61">
        <v>0</v>
      </c>
      <c r="F61">
        <v>0</v>
      </c>
      <c r="G61">
        <v>2</v>
      </c>
      <c r="H61">
        <v>0</v>
      </c>
      <c r="I61">
        <v>5</v>
      </c>
      <c r="J61">
        <v>1</v>
      </c>
      <c r="K61">
        <v>0</v>
      </c>
      <c r="L61">
        <v>0</v>
      </c>
      <c r="M61">
        <v>1</v>
      </c>
      <c r="N61">
        <v>0</v>
      </c>
      <c r="O61">
        <v>8</v>
      </c>
      <c r="P61">
        <v>0</v>
      </c>
      <c r="Q61">
        <v>0</v>
      </c>
      <c r="R61">
        <v>2</v>
      </c>
      <c r="S61">
        <v>0</v>
      </c>
      <c r="T61">
        <f t="shared" si="0"/>
        <v>147</v>
      </c>
      <c r="U61" s="4">
        <v>22</v>
      </c>
      <c r="V61">
        <f t="shared" si="1"/>
        <v>169</v>
      </c>
    </row>
    <row r="62" spans="1:22" x14ac:dyDescent="0.2">
      <c r="A62" s="11">
        <v>40367</v>
      </c>
      <c r="B62">
        <v>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1.5</v>
      </c>
      <c r="P62">
        <v>0</v>
      </c>
      <c r="Q62">
        <v>0</v>
      </c>
      <c r="R62">
        <v>0</v>
      </c>
      <c r="S62">
        <v>0</v>
      </c>
      <c r="T62">
        <f t="shared" si="0"/>
        <v>33.5</v>
      </c>
      <c r="U62" s="4">
        <v>13.5</v>
      </c>
      <c r="V62">
        <f t="shared" si="1"/>
        <v>47</v>
      </c>
    </row>
    <row r="63" spans="1:22" x14ac:dyDescent="0.2">
      <c r="A63" s="11">
        <v>40368</v>
      </c>
      <c r="B63">
        <v>30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1.5</v>
      </c>
      <c r="P63">
        <v>0</v>
      </c>
      <c r="Q63">
        <v>0</v>
      </c>
      <c r="R63">
        <v>0</v>
      </c>
      <c r="S63">
        <v>0</v>
      </c>
      <c r="T63">
        <f t="shared" si="0"/>
        <v>33.5</v>
      </c>
      <c r="U63" s="4">
        <v>13.5</v>
      </c>
      <c r="V63">
        <f t="shared" si="1"/>
        <v>47</v>
      </c>
    </row>
    <row r="64" spans="1:22" x14ac:dyDescent="0.2">
      <c r="A64" s="11">
        <v>40369</v>
      </c>
      <c r="B64">
        <v>75</v>
      </c>
      <c r="C64">
        <v>0.33</v>
      </c>
      <c r="D64">
        <v>0</v>
      </c>
      <c r="E64">
        <v>0</v>
      </c>
      <c r="F64">
        <v>0</v>
      </c>
      <c r="G64">
        <v>1.67</v>
      </c>
      <c r="H64">
        <v>0</v>
      </c>
      <c r="I64">
        <v>2.67</v>
      </c>
      <c r="J64">
        <v>0.67</v>
      </c>
      <c r="K64">
        <v>0</v>
      </c>
      <c r="L64">
        <v>0</v>
      </c>
      <c r="M64">
        <v>3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f t="shared" si="0"/>
        <v>84.34</v>
      </c>
      <c r="U64" s="4">
        <v>19</v>
      </c>
      <c r="V64">
        <f t="shared" si="1"/>
        <v>103.34</v>
      </c>
    </row>
    <row r="65" spans="1:22" x14ac:dyDescent="0.2">
      <c r="A65" s="11">
        <v>40370</v>
      </c>
      <c r="B65">
        <v>75</v>
      </c>
      <c r="C65">
        <v>0.33</v>
      </c>
      <c r="D65">
        <v>0</v>
      </c>
      <c r="E65">
        <v>0</v>
      </c>
      <c r="F65">
        <v>0</v>
      </c>
      <c r="G65">
        <v>1.67</v>
      </c>
      <c r="H65">
        <v>0</v>
      </c>
      <c r="I65">
        <v>2.67</v>
      </c>
      <c r="J65">
        <v>0.67</v>
      </c>
      <c r="K65">
        <v>0</v>
      </c>
      <c r="L65">
        <v>0</v>
      </c>
      <c r="M65">
        <v>3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f t="shared" si="0"/>
        <v>84.34</v>
      </c>
      <c r="U65" s="4">
        <v>19</v>
      </c>
      <c r="V65">
        <f t="shared" si="1"/>
        <v>103.34</v>
      </c>
    </row>
    <row r="66" spans="1:22" x14ac:dyDescent="0.2">
      <c r="A66" s="11">
        <v>40371</v>
      </c>
      <c r="B66">
        <v>75</v>
      </c>
      <c r="C66">
        <v>0.33</v>
      </c>
      <c r="D66">
        <v>0</v>
      </c>
      <c r="E66">
        <v>0</v>
      </c>
      <c r="F66">
        <v>0</v>
      </c>
      <c r="G66">
        <v>1.67</v>
      </c>
      <c r="H66">
        <v>0</v>
      </c>
      <c r="I66">
        <v>2.67</v>
      </c>
      <c r="J66">
        <v>0.67</v>
      </c>
      <c r="K66">
        <v>0</v>
      </c>
      <c r="L66">
        <v>0</v>
      </c>
      <c r="M66">
        <v>3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f t="shared" si="0"/>
        <v>84.34</v>
      </c>
      <c r="U66" s="4">
        <v>19</v>
      </c>
      <c r="V66">
        <f>SUM(T66:U66)</f>
        <v>103.34</v>
      </c>
    </row>
    <row r="67" spans="1:22" x14ac:dyDescent="0.2">
      <c r="A67" s="11">
        <v>40372</v>
      </c>
      <c r="B67">
        <v>41.5</v>
      </c>
      <c r="C67">
        <v>0.5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0.5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</v>
      </c>
      <c r="S67">
        <v>0</v>
      </c>
      <c r="T67">
        <f t="shared" si="0"/>
        <v>45</v>
      </c>
      <c r="U67" s="4">
        <v>8</v>
      </c>
      <c r="V67">
        <f>SUM(T67:U67)</f>
        <v>53</v>
      </c>
    </row>
    <row r="68" spans="1:22" x14ac:dyDescent="0.2">
      <c r="A68" s="11">
        <v>40373</v>
      </c>
      <c r="B68">
        <v>41.5</v>
      </c>
      <c r="C68">
        <v>0.5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0.5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</v>
      </c>
      <c r="S68">
        <v>0</v>
      </c>
      <c r="T68">
        <f t="shared" si="0"/>
        <v>45</v>
      </c>
      <c r="U68" s="4">
        <v>8</v>
      </c>
      <c r="V68">
        <f t="shared" si="1"/>
        <v>53</v>
      </c>
    </row>
    <row r="69" spans="1:22" x14ac:dyDescent="0.2">
      <c r="A69" s="11">
        <v>40374</v>
      </c>
      <c r="B69">
        <v>23</v>
      </c>
      <c r="C69">
        <v>0</v>
      </c>
      <c r="D69">
        <v>0</v>
      </c>
      <c r="E69">
        <v>0</v>
      </c>
      <c r="F69">
        <v>0</v>
      </c>
      <c r="G69">
        <v>0</v>
      </c>
      <c r="H69" s="1">
        <v>0</v>
      </c>
      <c r="I69" s="4">
        <v>7.5</v>
      </c>
      <c r="J69" s="4">
        <v>0</v>
      </c>
      <c r="K69" s="4">
        <v>0</v>
      </c>
      <c r="L69" s="4">
        <v>1</v>
      </c>
      <c r="M69" s="4">
        <v>0.5</v>
      </c>
      <c r="N69" s="1">
        <v>1</v>
      </c>
      <c r="O69" s="4">
        <v>0</v>
      </c>
      <c r="P69" s="4">
        <v>0</v>
      </c>
      <c r="Q69" s="1">
        <v>0</v>
      </c>
      <c r="R69" s="4">
        <v>1.5</v>
      </c>
      <c r="S69" s="1">
        <v>0</v>
      </c>
      <c r="T69">
        <f t="shared" si="0"/>
        <v>34.5</v>
      </c>
      <c r="U69" s="4">
        <v>4.5</v>
      </c>
      <c r="V69">
        <f t="shared" si="1"/>
        <v>39</v>
      </c>
    </row>
    <row r="70" spans="1:22" x14ac:dyDescent="0.2">
      <c r="A70" s="11">
        <v>40375</v>
      </c>
      <c r="B70">
        <v>23</v>
      </c>
      <c r="C70">
        <v>0</v>
      </c>
      <c r="D70">
        <v>0</v>
      </c>
      <c r="E70">
        <v>0</v>
      </c>
      <c r="F70">
        <v>0</v>
      </c>
      <c r="G70">
        <v>0</v>
      </c>
      <c r="H70" s="1">
        <v>0</v>
      </c>
      <c r="I70" s="4">
        <v>7.5</v>
      </c>
      <c r="J70" s="4">
        <v>0</v>
      </c>
      <c r="K70" s="4">
        <v>0</v>
      </c>
      <c r="L70" s="4">
        <v>1</v>
      </c>
      <c r="M70" s="4">
        <v>0.5</v>
      </c>
      <c r="N70" s="1">
        <v>1</v>
      </c>
      <c r="O70" s="4">
        <v>0</v>
      </c>
      <c r="P70" s="4">
        <v>0</v>
      </c>
      <c r="Q70" s="1">
        <v>0</v>
      </c>
      <c r="R70" s="4">
        <v>1.5</v>
      </c>
      <c r="S70" s="1">
        <v>0</v>
      </c>
      <c r="T70">
        <f t="shared" si="0"/>
        <v>34.5</v>
      </c>
      <c r="U70" s="4">
        <v>4.5</v>
      </c>
      <c r="V70">
        <f t="shared" si="1"/>
        <v>39</v>
      </c>
    </row>
    <row r="71" spans="1:22" x14ac:dyDescent="0.2">
      <c r="A71" s="11">
        <v>40376</v>
      </c>
      <c r="B71">
        <v>29.3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19.3</v>
      </c>
      <c r="J71">
        <v>0</v>
      </c>
      <c r="K71">
        <v>0</v>
      </c>
      <c r="L71">
        <v>1.66</v>
      </c>
      <c r="M71">
        <v>0.66</v>
      </c>
      <c r="N71">
        <v>0</v>
      </c>
      <c r="O71">
        <v>1.66</v>
      </c>
      <c r="P71">
        <v>0</v>
      </c>
      <c r="Q71">
        <v>0</v>
      </c>
      <c r="R71">
        <v>1</v>
      </c>
      <c r="S71">
        <v>0</v>
      </c>
      <c r="T71">
        <f t="shared" si="0"/>
        <v>53.579999999999991</v>
      </c>
      <c r="U71" s="4">
        <v>6</v>
      </c>
      <c r="V71">
        <f t="shared" si="1"/>
        <v>59.579999999999991</v>
      </c>
    </row>
    <row r="72" spans="1:22" x14ac:dyDescent="0.2">
      <c r="A72" s="11">
        <v>40377</v>
      </c>
      <c r="B72">
        <v>29.3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19.3</v>
      </c>
      <c r="J72">
        <v>0</v>
      </c>
      <c r="K72">
        <v>0</v>
      </c>
      <c r="L72">
        <v>1.66</v>
      </c>
      <c r="M72">
        <v>0.66</v>
      </c>
      <c r="N72">
        <v>0</v>
      </c>
      <c r="O72">
        <v>1.66</v>
      </c>
      <c r="P72">
        <v>0</v>
      </c>
      <c r="Q72">
        <v>0</v>
      </c>
      <c r="R72">
        <v>1</v>
      </c>
      <c r="S72">
        <v>0</v>
      </c>
      <c r="T72">
        <f t="shared" si="0"/>
        <v>53.579999999999991</v>
      </c>
      <c r="U72" s="4">
        <v>6</v>
      </c>
      <c r="V72">
        <f t="shared" si="1"/>
        <v>59.579999999999991</v>
      </c>
    </row>
    <row r="73" spans="1:22" x14ac:dyDescent="0.2">
      <c r="A73" s="11">
        <v>40378</v>
      </c>
      <c r="B73">
        <v>29.3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19.3</v>
      </c>
      <c r="J73">
        <v>0</v>
      </c>
      <c r="K73">
        <v>0</v>
      </c>
      <c r="L73">
        <v>1.66</v>
      </c>
      <c r="M73">
        <v>0.66</v>
      </c>
      <c r="N73">
        <v>0</v>
      </c>
      <c r="O73">
        <v>1.66</v>
      </c>
      <c r="P73">
        <v>0</v>
      </c>
      <c r="Q73">
        <v>0</v>
      </c>
      <c r="R73">
        <v>1</v>
      </c>
      <c r="S73">
        <v>0</v>
      </c>
      <c r="T73">
        <f t="shared" ref="T73:T136" si="3">SUM(B73:S73)</f>
        <v>53.579999999999991</v>
      </c>
      <c r="U73" s="4">
        <v>6</v>
      </c>
      <c r="V73">
        <f>SUM(T73:U73)</f>
        <v>59.579999999999991</v>
      </c>
    </row>
    <row r="74" spans="1:22" x14ac:dyDescent="0.2">
      <c r="A74" s="11">
        <v>40379</v>
      </c>
      <c r="B74">
        <v>41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6.5</v>
      </c>
      <c r="J74">
        <v>1</v>
      </c>
      <c r="K74">
        <v>0</v>
      </c>
      <c r="L74">
        <v>0</v>
      </c>
      <c r="M74">
        <v>1.5</v>
      </c>
      <c r="N74">
        <v>0</v>
      </c>
      <c r="O74">
        <v>0.5</v>
      </c>
      <c r="P74">
        <v>0</v>
      </c>
      <c r="Q74">
        <v>0</v>
      </c>
      <c r="R74">
        <v>0</v>
      </c>
      <c r="S74">
        <v>0</v>
      </c>
      <c r="T74">
        <f t="shared" si="3"/>
        <v>50.5</v>
      </c>
      <c r="U74" s="4">
        <v>4.5</v>
      </c>
      <c r="V74">
        <f>SUM(T74:U74)</f>
        <v>55</v>
      </c>
    </row>
    <row r="75" spans="1:22" x14ac:dyDescent="0.2">
      <c r="A75" s="11">
        <v>40380</v>
      </c>
      <c r="B75">
        <v>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6.5</v>
      </c>
      <c r="J75">
        <v>1</v>
      </c>
      <c r="K75">
        <v>0</v>
      </c>
      <c r="L75">
        <v>0</v>
      </c>
      <c r="M75">
        <v>1.5</v>
      </c>
      <c r="N75">
        <v>0</v>
      </c>
      <c r="O75">
        <v>0.5</v>
      </c>
      <c r="P75">
        <v>0</v>
      </c>
      <c r="Q75">
        <v>0</v>
      </c>
      <c r="R75">
        <v>0</v>
      </c>
      <c r="S75">
        <v>0</v>
      </c>
      <c r="T75">
        <f t="shared" si="3"/>
        <v>50.5</v>
      </c>
      <c r="U75" s="4">
        <v>4.5</v>
      </c>
      <c r="V75">
        <f t="shared" ref="V75:V110" si="4">SUM(T75:U75)</f>
        <v>55</v>
      </c>
    </row>
    <row r="76" spans="1:22" x14ac:dyDescent="0.2">
      <c r="A76" s="11">
        <v>40381</v>
      </c>
      <c r="B76">
        <v>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4">
        <v>6.5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f t="shared" si="3"/>
        <v>17.5</v>
      </c>
      <c r="U76" s="4">
        <v>0.5</v>
      </c>
      <c r="V76">
        <f t="shared" si="4"/>
        <v>18</v>
      </c>
    </row>
    <row r="77" spans="1:22" x14ac:dyDescent="0.2">
      <c r="A77" s="11">
        <v>40382</v>
      </c>
      <c r="B77">
        <v>11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4">
        <v>6.5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f t="shared" si="3"/>
        <v>17.5</v>
      </c>
      <c r="U77" s="4">
        <v>0.5</v>
      </c>
      <c r="V77">
        <f t="shared" si="4"/>
        <v>18</v>
      </c>
    </row>
    <row r="78" spans="1:22" x14ac:dyDescent="0.2">
      <c r="A78" s="11">
        <v>40383</v>
      </c>
      <c r="B78">
        <v>56.3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1.66</v>
      </c>
      <c r="J78">
        <v>0</v>
      </c>
      <c r="K78">
        <v>0</v>
      </c>
      <c r="L78">
        <v>0.33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f t="shared" si="3"/>
        <v>59.289999999999992</v>
      </c>
      <c r="U78" s="4">
        <v>9</v>
      </c>
      <c r="V78">
        <f>SUM(T78:U78)</f>
        <v>68.289999999999992</v>
      </c>
    </row>
    <row r="79" spans="1:22" x14ac:dyDescent="0.2">
      <c r="A79" s="11">
        <v>40384</v>
      </c>
      <c r="B79">
        <v>56.3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1.66</v>
      </c>
      <c r="J79">
        <v>0</v>
      </c>
      <c r="K79">
        <v>0</v>
      </c>
      <c r="L79">
        <v>0.33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f t="shared" si="3"/>
        <v>59.289999999999992</v>
      </c>
      <c r="U79" s="4">
        <v>9</v>
      </c>
      <c r="V79">
        <f t="shared" si="4"/>
        <v>68.289999999999992</v>
      </c>
    </row>
    <row r="80" spans="1:22" x14ac:dyDescent="0.2">
      <c r="A80" s="11">
        <v>40385</v>
      </c>
      <c r="B80">
        <v>56.3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1.66</v>
      </c>
      <c r="J80">
        <v>0</v>
      </c>
      <c r="K80">
        <v>0</v>
      </c>
      <c r="L80">
        <v>0.33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f t="shared" si="3"/>
        <v>59.289999999999992</v>
      </c>
      <c r="U80" s="4">
        <v>9</v>
      </c>
      <c r="V80">
        <f t="shared" si="4"/>
        <v>68.289999999999992</v>
      </c>
    </row>
    <row r="81" spans="1:22" x14ac:dyDescent="0.2">
      <c r="A81" s="11">
        <v>40386</v>
      </c>
      <c r="B81">
        <v>222.5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2.5</v>
      </c>
      <c r="J81">
        <v>0</v>
      </c>
      <c r="K81">
        <v>0</v>
      </c>
      <c r="L81">
        <v>0</v>
      </c>
      <c r="M81">
        <v>0</v>
      </c>
      <c r="N81">
        <v>0</v>
      </c>
      <c r="O81">
        <v>0.5</v>
      </c>
      <c r="P81">
        <v>0</v>
      </c>
      <c r="Q81">
        <v>0</v>
      </c>
      <c r="R81">
        <v>0</v>
      </c>
      <c r="S81">
        <v>0</v>
      </c>
      <c r="T81">
        <f t="shared" si="3"/>
        <v>225.5</v>
      </c>
      <c r="U81" s="4">
        <v>155</v>
      </c>
      <c r="V81">
        <f t="shared" si="4"/>
        <v>380.5</v>
      </c>
    </row>
    <row r="82" spans="1:22" x14ac:dyDescent="0.2">
      <c r="A82" s="11">
        <v>40387</v>
      </c>
      <c r="B82">
        <v>222.5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2.5</v>
      </c>
      <c r="J82">
        <v>0</v>
      </c>
      <c r="K82">
        <v>0</v>
      </c>
      <c r="L82">
        <v>0</v>
      </c>
      <c r="M82">
        <v>0</v>
      </c>
      <c r="N82">
        <v>0</v>
      </c>
      <c r="O82">
        <v>0.5</v>
      </c>
      <c r="P82">
        <v>0</v>
      </c>
      <c r="Q82">
        <v>0</v>
      </c>
      <c r="R82">
        <v>0</v>
      </c>
      <c r="S82">
        <v>0</v>
      </c>
      <c r="T82">
        <f t="shared" si="3"/>
        <v>225.5</v>
      </c>
      <c r="U82" s="4">
        <v>155</v>
      </c>
      <c r="V82">
        <f t="shared" si="4"/>
        <v>380.5</v>
      </c>
    </row>
    <row r="83" spans="1:22" x14ac:dyDescent="0.2">
      <c r="A83" s="11">
        <v>40388</v>
      </c>
      <c r="B83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  <c r="J83">
        <v>0</v>
      </c>
      <c r="K83">
        <v>0</v>
      </c>
      <c r="L83">
        <v>0</v>
      </c>
      <c r="M83">
        <v>0</v>
      </c>
      <c r="N83">
        <v>0</v>
      </c>
      <c r="O83">
        <v>0.5</v>
      </c>
      <c r="P83">
        <v>0</v>
      </c>
      <c r="Q83">
        <v>0</v>
      </c>
      <c r="R83">
        <v>0</v>
      </c>
      <c r="S83">
        <v>0</v>
      </c>
      <c r="T83">
        <f t="shared" si="3"/>
        <v>105.5</v>
      </c>
      <c r="U83" s="4">
        <v>22.5</v>
      </c>
      <c r="V83">
        <f t="shared" si="4"/>
        <v>128</v>
      </c>
    </row>
    <row r="84" spans="1:22" x14ac:dyDescent="0.2">
      <c r="A84" s="11">
        <v>40389</v>
      </c>
      <c r="B84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</v>
      </c>
      <c r="J84">
        <v>0</v>
      </c>
      <c r="K84">
        <v>0</v>
      </c>
      <c r="L84">
        <v>0</v>
      </c>
      <c r="M84">
        <v>0</v>
      </c>
      <c r="N84">
        <v>0</v>
      </c>
      <c r="O84">
        <v>0.5</v>
      </c>
      <c r="P84">
        <v>0</v>
      </c>
      <c r="Q84">
        <v>0</v>
      </c>
      <c r="R84">
        <v>0</v>
      </c>
      <c r="S84">
        <v>0</v>
      </c>
      <c r="T84">
        <f t="shared" si="3"/>
        <v>105.5</v>
      </c>
      <c r="U84" s="4">
        <v>22.5</v>
      </c>
      <c r="V84">
        <f t="shared" si="4"/>
        <v>128</v>
      </c>
    </row>
    <row r="85" spans="1:22" x14ac:dyDescent="0.2">
      <c r="A85" s="11">
        <v>40390</v>
      </c>
      <c r="B85">
        <v>96</v>
      </c>
      <c r="C85">
        <v>0</v>
      </c>
      <c r="D85">
        <v>0</v>
      </c>
      <c r="E85">
        <v>0</v>
      </c>
      <c r="F85">
        <v>0</v>
      </c>
      <c r="G85">
        <v>0.66</v>
      </c>
      <c r="H85">
        <v>0</v>
      </c>
      <c r="I85">
        <v>15</v>
      </c>
      <c r="J85">
        <v>0.33</v>
      </c>
      <c r="K85">
        <v>0</v>
      </c>
      <c r="L85">
        <v>0</v>
      </c>
      <c r="M85">
        <v>0.66</v>
      </c>
      <c r="N85">
        <v>0</v>
      </c>
      <c r="O85">
        <v>0.33</v>
      </c>
      <c r="P85">
        <v>0</v>
      </c>
      <c r="Q85">
        <v>0</v>
      </c>
      <c r="R85">
        <v>0</v>
      </c>
      <c r="S85">
        <v>0</v>
      </c>
      <c r="T85">
        <f t="shared" si="3"/>
        <v>112.97999999999999</v>
      </c>
      <c r="U85" s="4">
        <v>20.3</v>
      </c>
      <c r="V85">
        <f t="shared" si="4"/>
        <v>133.28</v>
      </c>
    </row>
    <row r="86" spans="1:22" x14ac:dyDescent="0.2">
      <c r="A86" s="11">
        <v>40391</v>
      </c>
      <c r="B86">
        <v>96</v>
      </c>
      <c r="C86">
        <v>0</v>
      </c>
      <c r="D86">
        <v>0</v>
      </c>
      <c r="E86">
        <v>0</v>
      </c>
      <c r="F86">
        <v>0</v>
      </c>
      <c r="G86">
        <v>0.66</v>
      </c>
      <c r="H86">
        <v>0</v>
      </c>
      <c r="I86">
        <v>15</v>
      </c>
      <c r="J86">
        <v>0.33</v>
      </c>
      <c r="K86">
        <v>0</v>
      </c>
      <c r="L86">
        <v>0</v>
      </c>
      <c r="M86">
        <v>0.66</v>
      </c>
      <c r="N86">
        <v>0</v>
      </c>
      <c r="O86">
        <v>0.33</v>
      </c>
      <c r="P86">
        <v>0</v>
      </c>
      <c r="Q86">
        <v>0</v>
      </c>
      <c r="R86">
        <v>0</v>
      </c>
      <c r="S86">
        <v>0</v>
      </c>
      <c r="T86">
        <f t="shared" si="3"/>
        <v>112.97999999999999</v>
      </c>
      <c r="U86" s="4">
        <v>20.3</v>
      </c>
      <c r="V86">
        <f t="shared" si="4"/>
        <v>133.28</v>
      </c>
    </row>
    <row r="87" spans="1:22" x14ac:dyDescent="0.2">
      <c r="A87" s="11">
        <v>40392</v>
      </c>
      <c r="B87">
        <v>96</v>
      </c>
      <c r="C87">
        <v>0</v>
      </c>
      <c r="D87">
        <v>0</v>
      </c>
      <c r="E87">
        <v>0</v>
      </c>
      <c r="F87">
        <v>0</v>
      </c>
      <c r="G87">
        <v>0.66</v>
      </c>
      <c r="H87">
        <v>0</v>
      </c>
      <c r="I87">
        <v>15</v>
      </c>
      <c r="J87">
        <v>0.33</v>
      </c>
      <c r="K87">
        <v>0</v>
      </c>
      <c r="L87">
        <v>0</v>
      </c>
      <c r="M87">
        <v>0.66</v>
      </c>
      <c r="N87">
        <v>0</v>
      </c>
      <c r="O87">
        <v>0.33</v>
      </c>
      <c r="P87">
        <v>0</v>
      </c>
      <c r="Q87">
        <v>0</v>
      </c>
      <c r="R87">
        <v>0</v>
      </c>
      <c r="S87">
        <v>0</v>
      </c>
      <c r="T87">
        <f t="shared" si="3"/>
        <v>112.97999999999999</v>
      </c>
      <c r="U87" s="4">
        <v>20.3</v>
      </c>
      <c r="V87">
        <f t="shared" si="4"/>
        <v>133.28</v>
      </c>
    </row>
    <row r="88" spans="1:22" x14ac:dyDescent="0.2">
      <c r="A88" s="11">
        <v>40393</v>
      </c>
      <c r="B88">
        <v>158</v>
      </c>
      <c r="C88">
        <v>0</v>
      </c>
      <c r="D88">
        <v>0</v>
      </c>
      <c r="E88">
        <v>0</v>
      </c>
      <c r="F88">
        <v>0</v>
      </c>
      <c r="G88">
        <v>0</v>
      </c>
      <c r="H88" s="1">
        <v>0</v>
      </c>
      <c r="I88" s="4">
        <v>48.5</v>
      </c>
      <c r="J88" s="4">
        <v>0</v>
      </c>
      <c r="K88" s="4">
        <v>0</v>
      </c>
      <c r="L88" s="4">
        <v>0</v>
      </c>
      <c r="M88" s="4">
        <v>0</v>
      </c>
      <c r="N88" s="1">
        <v>0</v>
      </c>
      <c r="O88" s="4">
        <v>0</v>
      </c>
      <c r="P88" s="4">
        <v>0</v>
      </c>
      <c r="Q88" s="1">
        <v>0</v>
      </c>
      <c r="R88" s="4">
        <v>0</v>
      </c>
      <c r="S88" s="1">
        <v>1.5</v>
      </c>
      <c r="T88">
        <f t="shared" si="3"/>
        <v>208</v>
      </c>
      <c r="U88" s="4">
        <v>22.5</v>
      </c>
      <c r="V88">
        <f t="shared" si="4"/>
        <v>230.5</v>
      </c>
    </row>
    <row r="89" spans="1:22" x14ac:dyDescent="0.2">
      <c r="A89" s="11">
        <v>40394</v>
      </c>
      <c r="B89">
        <v>158</v>
      </c>
      <c r="C89">
        <v>0</v>
      </c>
      <c r="D89">
        <v>0</v>
      </c>
      <c r="E89">
        <v>0</v>
      </c>
      <c r="F89">
        <v>0</v>
      </c>
      <c r="G89">
        <v>0</v>
      </c>
      <c r="H89" s="1">
        <v>0</v>
      </c>
      <c r="I89" s="4">
        <v>48.5</v>
      </c>
      <c r="J89" s="4">
        <v>0</v>
      </c>
      <c r="K89" s="4">
        <v>0</v>
      </c>
      <c r="L89" s="4">
        <v>0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0</v>
      </c>
      <c r="S89" s="1">
        <v>1.5</v>
      </c>
      <c r="T89">
        <f t="shared" si="3"/>
        <v>208</v>
      </c>
      <c r="U89" s="4">
        <v>22.5</v>
      </c>
      <c r="V89">
        <f t="shared" si="4"/>
        <v>230.5</v>
      </c>
    </row>
    <row r="90" spans="1:22" x14ac:dyDescent="0.2">
      <c r="A90" s="11">
        <v>40395</v>
      </c>
      <c r="B90">
        <v>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14</v>
      </c>
      <c r="J90">
        <v>0</v>
      </c>
      <c r="K90">
        <v>0</v>
      </c>
      <c r="L90">
        <v>2</v>
      </c>
      <c r="M90">
        <v>0</v>
      </c>
      <c r="N90">
        <v>0</v>
      </c>
      <c r="O90">
        <v>6</v>
      </c>
      <c r="P90">
        <v>0</v>
      </c>
      <c r="Q90">
        <v>0</v>
      </c>
      <c r="R90">
        <v>0</v>
      </c>
      <c r="S90">
        <v>2</v>
      </c>
      <c r="T90">
        <f t="shared" si="3"/>
        <v>34</v>
      </c>
      <c r="U90" s="4">
        <v>18</v>
      </c>
      <c r="V90">
        <f>SUM(T90:U90)</f>
        <v>52</v>
      </c>
    </row>
    <row r="91" spans="1:22" x14ac:dyDescent="0.2">
      <c r="A91" s="11">
        <v>40396</v>
      </c>
      <c r="B91">
        <v>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14</v>
      </c>
      <c r="J91">
        <v>0</v>
      </c>
      <c r="K91">
        <v>0</v>
      </c>
      <c r="L91">
        <v>2</v>
      </c>
      <c r="M91">
        <v>0</v>
      </c>
      <c r="N91">
        <v>0</v>
      </c>
      <c r="O91">
        <v>6</v>
      </c>
      <c r="P91">
        <v>0</v>
      </c>
      <c r="Q91">
        <v>0</v>
      </c>
      <c r="R91">
        <v>0</v>
      </c>
      <c r="S91">
        <v>2</v>
      </c>
      <c r="T91">
        <f t="shared" si="3"/>
        <v>34</v>
      </c>
      <c r="U91" s="4">
        <v>18</v>
      </c>
      <c r="V91">
        <f t="shared" si="4"/>
        <v>52</v>
      </c>
    </row>
    <row r="92" spans="1:22" x14ac:dyDescent="0.2">
      <c r="A92" s="11">
        <v>40397</v>
      </c>
      <c r="B92">
        <v>65.3</v>
      </c>
      <c r="C92">
        <v>1.66</v>
      </c>
      <c r="D92">
        <v>0</v>
      </c>
      <c r="E92">
        <v>0</v>
      </c>
      <c r="F92">
        <v>0</v>
      </c>
      <c r="G92">
        <v>0</v>
      </c>
      <c r="H92">
        <v>0</v>
      </c>
      <c r="I92">
        <v>21.3</v>
      </c>
      <c r="J92">
        <v>0</v>
      </c>
      <c r="K92">
        <v>0</v>
      </c>
      <c r="L92">
        <v>0</v>
      </c>
      <c r="M92">
        <v>1.33</v>
      </c>
      <c r="N92">
        <v>0</v>
      </c>
      <c r="O92">
        <v>2</v>
      </c>
      <c r="P92">
        <v>0</v>
      </c>
      <c r="Q92">
        <v>0</v>
      </c>
      <c r="R92">
        <v>0</v>
      </c>
      <c r="S92">
        <v>0</v>
      </c>
      <c r="T92">
        <f t="shared" si="3"/>
        <v>91.589999999999989</v>
      </c>
      <c r="U92" s="4">
        <v>12.3</v>
      </c>
      <c r="V92">
        <f t="shared" si="4"/>
        <v>103.88999999999999</v>
      </c>
    </row>
    <row r="93" spans="1:22" x14ac:dyDescent="0.2">
      <c r="A93" s="11">
        <v>40398</v>
      </c>
      <c r="B93">
        <v>65.3</v>
      </c>
      <c r="C93">
        <v>1.66</v>
      </c>
      <c r="D93">
        <v>0</v>
      </c>
      <c r="E93">
        <v>0</v>
      </c>
      <c r="F93">
        <v>0</v>
      </c>
      <c r="G93">
        <v>0</v>
      </c>
      <c r="H93">
        <v>0</v>
      </c>
      <c r="I93">
        <v>21.3</v>
      </c>
      <c r="J93">
        <v>0</v>
      </c>
      <c r="K93">
        <v>0</v>
      </c>
      <c r="L93">
        <v>0</v>
      </c>
      <c r="M93">
        <v>1.33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f t="shared" si="3"/>
        <v>91.589999999999989</v>
      </c>
      <c r="U93" s="4">
        <v>12.3</v>
      </c>
      <c r="V93">
        <f t="shared" si="4"/>
        <v>103.88999999999999</v>
      </c>
    </row>
    <row r="94" spans="1:22" x14ac:dyDescent="0.2">
      <c r="A94" s="11">
        <v>40399</v>
      </c>
      <c r="B94">
        <v>65.3</v>
      </c>
      <c r="C94">
        <v>1.66</v>
      </c>
      <c r="D94">
        <v>0</v>
      </c>
      <c r="E94">
        <v>0</v>
      </c>
      <c r="F94">
        <v>0</v>
      </c>
      <c r="G94">
        <v>0</v>
      </c>
      <c r="H94">
        <v>0</v>
      </c>
      <c r="I94">
        <v>21.3</v>
      </c>
      <c r="J94">
        <v>0</v>
      </c>
      <c r="K94">
        <v>0</v>
      </c>
      <c r="L94">
        <v>0</v>
      </c>
      <c r="M94">
        <v>1.33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  <c r="T94">
        <f t="shared" si="3"/>
        <v>91.589999999999989</v>
      </c>
      <c r="U94" s="4">
        <v>12.3</v>
      </c>
      <c r="V94">
        <f t="shared" si="4"/>
        <v>103.88999999999999</v>
      </c>
    </row>
    <row r="95" spans="1:22" x14ac:dyDescent="0.2">
      <c r="A95" s="11">
        <v>40400</v>
      </c>
      <c r="B95">
        <v>174.5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18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3"/>
        <v>194</v>
      </c>
      <c r="U95" s="4">
        <v>28.5</v>
      </c>
      <c r="V95">
        <f t="shared" si="4"/>
        <v>222.5</v>
      </c>
    </row>
    <row r="96" spans="1:22" x14ac:dyDescent="0.2">
      <c r="A96" s="11">
        <v>40401</v>
      </c>
      <c r="B96">
        <v>174.5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18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3"/>
        <v>194</v>
      </c>
      <c r="U96" s="4">
        <v>28.5</v>
      </c>
      <c r="V96">
        <f t="shared" si="4"/>
        <v>222.5</v>
      </c>
    </row>
    <row r="97" spans="1:22" x14ac:dyDescent="0.2">
      <c r="A97" s="11">
        <v>40402</v>
      </c>
      <c r="B97">
        <v>98.5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17.5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3"/>
        <v>116</v>
      </c>
      <c r="U97" s="4">
        <v>6</v>
      </c>
      <c r="V97">
        <f t="shared" si="4"/>
        <v>122</v>
      </c>
    </row>
    <row r="98" spans="1:22" x14ac:dyDescent="0.2">
      <c r="A98" s="11">
        <v>40403</v>
      </c>
      <c r="B98">
        <v>98.5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17.5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3"/>
        <v>116</v>
      </c>
      <c r="U98" s="4">
        <v>6</v>
      </c>
      <c r="V98">
        <f t="shared" si="4"/>
        <v>122</v>
      </c>
    </row>
    <row r="99" spans="1:22" x14ac:dyDescent="0.2">
      <c r="A99" s="11">
        <v>40404</v>
      </c>
      <c r="B99">
        <v>11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11.25</v>
      </c>
      <c r="J99">
        <v>0</v>
      </c>
      <c r="K99">
        <v>0</v>
      </c>
      <c r="L99">
        <v>0</v>
      </c>
      <c r="M99">
        <v>0</v>
      </c>
      <c r="N99">
        <v>0</v>
      </c>
      <c r="O99">
        <v>1.75</v>
      </c>
      <c r="P99">
        <v>0</v>
      </c>
      <c r="Q99">
        <v>0</v>
      </c>
      <c r="R99">
        <v>0</v>
      </c>
      <c r="S99">
        <v>0.25</v>
      </c>
      <c r="T99">
        <f t="shared" si="3"/>
        <v>24.25</v>
      </c>
      <c r="U99" s="4">
        <v>1.5</v>
      </c>
      <c r="V99">
        <f t="shared" si="4"/>
        <v>25.75</v>
      </c>
    </row>
    <row r="100" spans="1:22" x14ac:dyDescent="0.2">
      <c r="A100" s="11">
        <v>40405</v>
      </c>
      <c r="B100">
        <v>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11.25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1.75</v>
      </c>
      <c r="P100">
        <v>0</v>
      </c>
      <c r="Q100">
        <v>0</v>
      </c>
      <c r="R100">
        <v>0</v>
      </c>
      <c r="S100">
        <v>0.25</v>
      </c>
      <c r="T100">
        <f t="shared" si="3"/>
        <v>24.25</v>
      </c>
      <c r="U100" s="4">
        <v>1.5</v>
      </c>
      <c r="V100">
        <f t="shared" si="4"/>
        <v>25.75</v>
      </c>
    </row>
    <row r="101" spans="1:22" x14ac:dyDescent="0.2">
      <c r="A101" s="11">
        <v>40406</v>
      </c>
      <c r="B101">
        <v>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11.25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1.75</v>
      </c>
      <c r="P101">
        <v>0</v>
      </c>
      <c r="Q101">
        <v>0</v>
      </c>
      <c r="R101">
        <v>0</v>
      </c>
      <c r="S101">
        <v>0.25</v>
      </c>
      <c r="T101">
        <f t="shared" si="3"/>
        <v>24.25</v>
      </c>
      <c r="U101" s="4">
        <v>1.5</v>
      </c>
      <c r="V101">
        <f t="shared" si="4"/>
        <v>25.75</v>
      </c>
    </row>
    <row r="102" spans="1:22" x14ac:dyDescent="0.2">
      <c r="A102" s="11">
        <v>40407</v>
      </c>
      <c r="B102">
        <v>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11.25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1.75</v>
      </c>
      <c r="P102">
        <v>0</v>
      </c>
      <c r="Q102">
        <v>0</v>
      </c>
      <c r="R102">
        <v>0</v>
      </c>
      <c r="S102">
        <v>0.25</v>
      </c>
      <c r="T102">
        <f t="shared" si="3"/>
        <v>24.25</v>
      </c>
      <c r="U102" s="4">
        <v>1.5</v>
      </c>
      <c r="V102">
        <f t="shared" si="4"/>
        <v>25.75</v>
      </c>
    </row>
    <row r="103" spans="1:22" x14ac:dyDescent="0.2">
      <c r="A103" s="11">
        <v>40408</v>
      </c>
      <c r="B103">
        <v>14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f t="shared" si="3"/>
        <v>30</v>
      </c>
      <c r="U103" s="4">
        <v>3</v>
      </c>
      <c r="V103">
        <f t="shared" si="4"/>
        <v>33</v>
      </c>
    </row>
    <row r="104" spans="1:22" x14ac:dyDescent="0.2">
      <c r="A104" s="11">
        <v>40409</v>
      </c>
      <c r="B104">
        <v>53.5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17.5</v>
      </c>
      <c r="P104">
        <v>0</v>
      </c>
      <c r="Q104">
        <v>0</v>
      </c>
      <c r="R104">
        <v>0</v>
      </c>
      <c r="S104">
        <v>0</v>
      </c>
      <c r="T104">
        <f t="shared" si="3"/>
        <v>81</v>
      </c>
      <c r="U104" s="4">
        <v>1.5</v>
      </c>
      <c r="V104">
        <f>SUM(T104:U104)</f>
        <v>82.5</v>
      </c>
    </row>
    <row r="105" spans="1:22" x14ac:dyDescent="0.2">
      <c r="A105" s="11">
        <v>40410</v>
      </c>
      <c r="B105">
        <v>53.5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17.5</v>
      </c>
      <c r="P105">
        <v>0</v>
      </c>
      <c r="Q105">
        <v>0</v>
      </c>
      <c r="R105">
        <v>0</v>
      </c>
      <c r="S105">
        <v>0</v>
      </c>
      <c r="T105">
        <f t="shared" ref="T105" si="5">SUM(B105:S105)</f>
        <v>81</v>
      </c>
      <c r="U105" s="4">
        <v>1.5</v>
      </c>
      <c r="V105">
        <f t="shared" si="4"/>
        <v>82.5</v>
      </c>
    </row>
    <row r="106" spans="1:22" x14ac:dyDescent="0.2">
      <c r="A106" s="11">
        <v>40411</v>
      </c>
      <c r="H106" s="12"/>
      <c r="J106" s="4"/>
      <c r="K106" s="4"/>
      <c r="L106" s="4"/>
      <c r="M106" s="4"/>
      <c r="N106" s="12"/>
      <c r="P106" s="4"/>
      <c r="Q106" s="12"/>
      <c r="S106" s="12"/>
      <c r="T106">
        <v>47.33</v>
      </c>
      <c r="U106" s="4">
        <v>19</v>
      </c>
      <c r="V106">
        <f t="shared" si="4"/>
        <v>66.33</v>
      </c>
    </row>
    <row r="107" spans="1:22" x14ac:dyDescent="0.2">
      <c r="A107" s="11">
        <v>40412</v>
      </c>
      <c r="B107" s="4"/>
      <c r="H107" s="12"/>
      <c r="I107" s="8"/>
      <c r="J107" s="4"/>
      <c r="K107" s="4"/>
      <c r="L107" s="4"/>
      <c r="M107" s="4"/>
      <c r="N107" s="12"/>
      <c r="O107" s="8"/>
      <c r="P107" s="4"/>
      <c r="Q107" s="12"/>
      <c r="R107" s="8"/>
      <c r="S107" s="12"/>
      <c r="T107">
        <v>47.33</v>
      </c>
      <c r="U107" s="4">
        <v>19</v>
      </c>
      <c r="V107">
        <f t="shared" si="4"/>
        <v>66.33</v>
      </c>
    </row>
    <row r="108" spans="1:22" x14ac:dyDescent="0.2">
      <c r="A108" s="11">
        <v>40413</v>
      </c>
      <c r="B108" s="4"/>
      <c r="H108" s="12"/>
      <c r="I108" s="8"/>
      <c r="J108" s="4"/>
      <c r="K108" s="4"/>
      <c r="L108" s="4"/>
      <c r="M108" s="4"/>
      <c r="N108" s="12"/>
      <c r="O108" s="8"/>
      <c r="P108" s="4"/>
      <c r="Q108" s="12"/>
      <c r="R108" s="8"/>
      <c r="S108" s="12"/>
      <c r="T108">
        <v>47.33</v>
      </c>
      <c r="U108" s="4">
        <v>19</v>
      </c>
      <c r="V108">
        <f>SUM(T108:U108)</f>
        <v>66.33</v>
      </c>
    </row>
    <row r="109" spans="1:22" x14ac:dyDescent="0.2">
      <c r="A109" s="11">
        <v>40414</v>
      </c>
      <c r="B109" s="4">
        <v>28.5</v>
      </c>
      <c r="C109" s="4">
        <v>0.5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1.5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3.5</v>
      </c>
      <c r="P109" s="4">
        <v>0</v>
      </c>
      <c r="Q109" s="4">
        <v>0</v>
      </c>
      <c r="R109" s="4">
        <v>0</v>
      </c>
      <c r="S109" s="4">
        <v>0</v>
      </c>
      <c r="T109">
        <f t="shared" si="3"/>
        <v>34</v>
      </c>
      <c r="U109" s="4">
        <v>23.5</v>
      </c>
      <c r="V109">
        <f>SUM(T109:U109)</f>
        <v>57.5</v>
      </c>
    </row>
    <row r="110" spans="1:22" x14ac:dyDescent="0.2">
      <c r="A110" s="11">
        <v>40415</v>
      </c>
      <c r="B110" s="4">
        <v>28.5</v>
      </c>
      <c r="C110" s="4">
        <v>0.5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1.5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3.5</v>
      </c>
      <c r="P110" s="4">
        <v>0</v>
      </c>
      <c r="Q110" s="4">
        <v>0</v>
      </c>
      <c r="R110" s="4">
        <v>0</v>
      </c>
      <c r="S110" s="4">
        <v>0</v>
      </c>
      <c r="T110">
        <f t="shared" si="3"/>
        <v>34</v>
      </c>
      <c r="U110" s="4">
        <v>23.5</v>
      </c>
      <c r="V110">
        <f t="shared" si="4"/>
        <v>57.5</v>
      </c>
    </row>
    <row r="111" spans="1:22" x14ac:dyDescent="0.2">
      <c r="A111" s="11">
        <v>40416</v>
      </c>
      <c r="B111" s="4">
        <v>198</v>
      </c>
      <c r="C111">
        <v>8</v>
      </c>
      <c r="D111">
        <v>0</v>
      </c>
      <c r="E111">
        <v>0</v>
      </c>
      <c r="F111">
        <v>0</v>
      </c>
      <c r="G111">
        <v>0</v>
      </c>
      <c r="H111" s="12">
        <v>0</v>
      </c>
      <c r="I111" s="8">
        <v>28</v>
      </c>
      <c r="J111" s="4">
        <v>0</v>
      </c>
      <c r="K111" s="4">
        <v>0</v>
      </c>
      <c r="L111" s="4">
        <v>0</v>
      </c>
      <c r="M111" s="4">
        <v>0</v>
      </c>
      <c r="N111" s="12">
        <v>0</v>
      </c>
      <c r="O111" s="8">
        <v>4</v>
      </c>
      <c r="P111" s="4">
        <v>0</v>
      </c>
      <c r="Q111" s="12">
        <v>0</v>
      </c>
      <c r="R111" s="8">
        <v>0</v>
      </c>
      <c r="S111" s="12">
        <v>0</v>
      </c>
      <c r="T111">
        <f t="shared" si="3"/>
        <v>238</v>
      </c>
      <c r="U111" s="4">
        <v>44</v>
      </c>
      <c r="V111">
        <f t="shared" ref="V111:V117" si="6">SUM(T111:U111)</f>
        <v>282</v>
      </c>
    </row>
    <row r="112" spans="1:22" x14ac:dyDescent="0.2">
      <c r="A112" s="11">
        <v>40417</v>
      </c>
      <c r="B112" s="4">
        <v>198</v>
      </c>
      <c r="C112">
        <v>8</v>
      </c>
      <c r="D112">
        <v>0</v>
      </c>
      <c r="E112">
        <v>0</v>
      </c>
      <c r="F112">
        <v>0</v>
      </c>
      <c r="G112">
        <v>0</v>
      </c>
      <c r="H112" s="12">
        <v>0</v>
      </c>
      <c r="I112" s="8">
        <v>28</v>
      </c>
      <c r="J112" s="4">
        <v>0</v>
      </c>
      <c r="K112" s="4">
        <v>0</v>
      </c>
      <c r="L112" s="4">
        <v>0</v>
      </c>
      <c r="M112" s="4">
        <v>0</v>
      </c>
      <c r="N112" s="12">
        <v>0</v>
      </c>
      <c r="O112" s="8">
        <v>4</v>
      </c>
      <c r="P112" s="4">
        <v>0</v>
      </c>
      <c r="Q112" s="12">
        <v>0</v>
      </c>
      <c r="R112" s="8">
        <v>0</v>
      </c>
      <c r="S112" s="12">
        <v>0</v>
      </c>
      <c r="T112">
        <f t="shared" si="3"/>
        <v>238</v>
      </c>
      <c r="U112" s="4">
        <v>44</v>
      </c>
      <c r="V112">
        <f t="shared" si="6"/>
        <v>282</v>
      </c>
    </row>
    <row r="113" spans="1:22" x14ac:dyDescent="0.2">
      <c r="A113" s="11">
        <v>40418</v>
      </c>
      <c r="B113" s="4">
        <v>658.6</v>
      </c>
      <c r="C113" s="4">
        <v>5.33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>
        <f t="shared" si="3"/>
        <v>663.93000000000006</v>
      </c>
      <c r="U113" s="4">
        <v>45.3</v>
      </c>
      <c r="V113">
        <f t="shared" si="6"/>
        <v>709.23</v>
      </c>
    </row>
    <row r="114" spans="1:22" x14ac:dyDescent="0.2">
      <c r="A114" s="11">
        <v>40419</v>
      </c>
      <c r="B114" s="4">
        <v>658.6</v>
      </c>
      <c r="C114" s="4">
        <v>5.33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>
        <f t="shared" si="3"/>
        <v>663.93000000000006</v>
      </c>
      <c r="U114" s="4">
        <v>45.3</v>
      </c>
      <c r="V114">
        <f t="shared" si="6"/>
        <v>709.23</v>
      </c>
    </row>
    <row r="115" spans="1:22" x14ac:dyDescent="0.2">
      <c r="A115" s="11">
        <v>40420</v>
      </c>
      <c r="B115" s="4">
        <v>658.6</v>
      </c>
      <c r="C115" s="4">
        <v>5.33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>
        <f t="shared" si="3"/>
        <v>663.93000000000006</v>
      </c>
      <c r="U115" s="4">
        <v>45.3</v>
      </c>
      <c r="V115">
        <f t="shared" si="6"/>
        <v>709.23</v>
      </c>
    </row>
    <row r="116" spans="1:22" x14ac:dyDescent="0.2">
      <c r="A116" s="11">
        <v>40421</v>
      </c>
      <c r="B116" s="4"/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8"/>
      <c r="S116" s="12"/>
      <c r="T116">
        <f t="shared" si="3"/>
        <v>0</v>
      </c>
      <c r="V116">
        <f t="shared" si="6"/>
        <v>0</v>
      </c>
    </row>
    <row r="117" spans="1:22" x14ac:dyDescent="0.2">
      <c r="A117" s="11">
        <v>40422</v>
      </c>
      <c r="B117" s="4"/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8"/>
      <c r="S117" s="12"/>
      <c r="T117">
        <f t="shared" si="3"/>
        <v>0</v>
      </c>
      <c r="V117">
        <f t="shared" si="6"/>
        <v>0</v>
      </c>
    </row>
    <row r="118" spans="1:22" x14ac:dyDescent="0.2">
      <c r="A118" s="11">
        <v>40423</v>
      </c>
      <c r="B118" s="4"/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>
        <f t="shared" si="3"/>
        <v>0</v>
      </c>
      <c r="V118">
        <f t="shared" ref="V118:V127" si="7">SUM(T118:U118)</f>
        <v>0</v>
      </c>
    </row>
    <row r="119" spans="1:22" x14ac:dyDescent="0.2">
      <c r="A119" s="11">
        <v>40424</v>
      </c>
      <c r="B119" s="4"/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8"/>
      <c r="S119" s="12"/>
      <c r="T119">
        <f t="shared" si="3"/>
        <v>0</v>
      </c>
      <c r="V119">
        <f t="shared" si="7"/>
        <v>0</v>
      </c>
    </row>
    <row r="120" spans="1:22" x14ac:dyDescent="0.2">
      <c r="A120" s="11">
        <v>40425</v>
      </c>
      <c r="B120" s="4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3"/>
        <v>0</v>
      </c>
      <c r="V120">
        <f t="shared" si="7"/>
        <v>0</v>
      </c>
    </row>
    <row r="121" spans="1:22" x14ac:dyDescent="0.2">
      <c r="A121" s="11">
        <v>40426</v>
      </c>
      <c r="B121" s="4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si="3"/>
        <v>0</v>
      </c>
      <c r="V121">
        <f t="shared" si="7"/>
        <v>0</v>
      </c>
    </row>
    <row r="122" spans="1:22" x14ac:dyDescent="0.2">
      <c r="A122" s="11">
        <v>40427</v>
      </c>
      <c r="B122" s="4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>
        <f t="shared" si="3"/>
        <v>0</v>
      </c>
      <c r="V122">
        <f t="shared" si="7"/>
        <v>0</v>
      </c>
    </row>
    <row r="123" spans="1:22" x14ac:dyDescent="0.2">
      <c r="A123" s="11">
        <v>40428</v>
      </c>
      <c r="B123" s="4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3"/>
        <v>0</v>
      </c>
      <c r="V123">
        <f t="shared" si="7"/>
        <v>0</v>
      </c>
    </row>
    <row r="124" spans="1:22" x14ac:dyDescent="0.2">
      <c r="A124" s="11">
        <v>40429</v>
      </c>
      <c r="B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3"/>
        <v>0</v>
      </c>
      <c r="V124">
        <f t="shared" si="7"/>
        <v>0</v>
      </c>
    </row>
    <row r="125" spans="1:22" x14ac:dyDescent="0.2">
      <c r="A125" s="11">
        <v>40430</v>
      </c>
      <c r="B125" s="4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3"/>
        <v>0</v>
      </c>
      <c r="V125">
        <f t="shared" si="7"/>
        <v>0</v>
      </c>
    </row>
    <row r="126" spans="1:22" x14ac:dyDescent="0.2">
      <c r="A126" s="11">
        <v>40431</v>
      </c>
      <c r="B126" s="4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>
        <f t="shared" si="3"/>
        <v>0</v>
      </c>
      <c r="V126">
        <f t="shared" si="7"/>
        <v>0</v>
      </c>
    </row>
    <row r="127" spans="1:22" x14ac:dyDescent="0.2">
      <c r="A127" s="11">
        <v>40432</v>
      </c>
      <c r="B127" s="4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3"/>
        <v>0</v>
      </c>
      <c r="V127">
        <f t="shared" si="7"/>
        <v>0</v>
      </c>
    </row>
    <row r="128" spans="1:22" x14ac:dyDescent="0.2">
      <c r="A128" s="11">
        <v>40433</v>
      </c>
      <c r="B128" s="4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si="3"/>
        <v>0</v>
      </c>
      <c r="V128">
        <f>SUM(T128:U128)</f>
        <v>0</v>
      </c>
    </row>
    <row r="129" spans="1:22" x14ac:dyDescent="0.2">
      <c r="A129" s="11">
        <v>40434</v>
      </c>
      <c r="B129" s="4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3"/>
        <v>0</v>
      </c>
      <c r="V129">
        <f>SUM(T129:U129)</f>
        <v>0</v>
      </c>
    </row>
    <row r="130" spans="1:22" x14ac:dyDescent="0.2">
      <c r="A130" s="11">
        <v>40435</v>
      </c>
      <c r="B130" s="4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12"/>
      <c r="T130">
        <f t="shared" si="3"/>
        <v>0</v>
      </c>
      <c r="V130">
        <f>SUM(T130:U130)</f>
        <v>0</v>
      </c>
    </row>
    <row r="131" spans="1:22" x14ac:dyDescent="0.2">
      <c r="A131" s="11">
        <v>40436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 t="shared" si="3"/>
        <v>0</v>
      </c>
      <c r="U131" s="4"/>
      <c r="V131" s="4" t="s">
        <v>210</v>
      </c>
    </row>
    <row r="132" spans="1:22" x14ac:dyDescent="0.2">
      <c r="A132" s="11">
        <v>40437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3"/>
        <v>0</v>
      </c>
      <c r="U132" s="4"/>
      <c r="V132" s="4" t="s">
        <v>210</v>
      </c>
    </row>
    <row r="133" spans="1:22" x14ac:dyDescent="0.2">
      <c r="A133" s="11">
        <v>40438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3"/>
        <v>0</v>
      </c>
      <c r="U133" s="4"/>
      <c r="V133" s="4" t="s">
        <v>210</v>
      </c>
    </row>
    <row r="134" spans="1:22" x14ac:dyDescent="0.2">
      <c r="A134" s="11">
        <v>40439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3"/>
        <v>0</v>
      </c>
      <c r="U134" s="4"/>
      <c r="V134" s="4">
        <v>1</v>
      </c>
    </row>
    <row r="135" spans="1:22" x14ac:dyDescent="0.2">
      <c r="A135" s="11">
        <v>40440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3"/>
        <v>0</v>
      </c>
      <c r="U135" s="4"/>
      <c r="V135" s="4">
        <v>0.33</v>
      </c>
    </row>
    <row r="136" spans="1:22" x14ac:dyDescent="0.2">
      <c r="A136" s="11">
        <v>40441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3"/>
        <v>0</v>
      </c>
      <c r="U136" s="4"/>
      <c r="V136" s="4">
        <v>0.33</v>
      </c>
    </row>
    <row r="137" spans="1:22" x14ac:dyDescent="0.2">
      <c r="A137" s="11">
        <v>40442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ref="T137" si="8">SUM(B137:S137)</f>
        <v>0</v>
      </c>
      <c r="U137" s="4"/>
      <c r="V137" s="4">
        <v>0.33</v>
      </c>
    </row>
    <row r="138" spans="1:22" ht="13.5" customHeight="1" x14ac:dyDescent="0.2"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</row>
    <row r="139" spans="1:22" x14ac:dyDescent="0.2"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</row>
    <row r="140" spans="1:22" x14ac:dyDescent="0.2">
      <c r="A140" t="s">
        <v>66</v>
      </c>
      <c r="B140">
        <f t="shared" ref="B140:R140" si="9">SUM(B9:B110)</f>
        <v>6154.7000000000016</v>
      </c>
      <c r="C140">
        <f t="shared" si="9"/>
        <v>22.97</v>
      </c>
      <c r="D140">
        <f t="shared" si="9"/>
        <v>0</v>
      </c>
      <c r="E140">
        <f t="shared" si="9"/>
        <v>2</v>
      </c>
      <c r="F140">
        <f t="shared" si="9"/>
        <v>30.99</v>
      </c>
      <c r="G140">
        <f t="shared" si="9"/>
        <v>9.99</v>
      </c>
      <c r="H140">
        <f t="shared" si="9"/>
        <v>0</v>
      </c>
      <c r="I140">
        <f t="shared" si="9"/>
        <v>537.78</v>
      </c>
      <c r="J140">
        <f t="shared" si="9"/>
        <v>38</v>
      </c>
      <c r="K140">
        <f t="shared" si="9"/>
        <v>0</v>
      </c>
      <c r="L140">
        <f t="shared" si="9"/>
        <v>28.949999999999996</v>
      </c>
      <c r="M140">
        <f t="shared" si="9"/>
        <v>23.949999999999996</v>
      </c>
      <c r="N140">
        <f t="shared" si="9"/>
        <v>2</v>
      </c>
      <c r="O140">
        <f t="shared" si="9"/>
        <v>229.87</v>
      </c>
      <c r="P140">
        <f t="shared" si="9"/>
        <v>0</v>
      </c>
      <c r="Q140">
        <f t="shared" si="9"/>
        <v>0</v>
      </c>
      <c r="R140">
        <f t="shared" si="9"/>
        <v>18</v>
      </c>
      <c r="S140">
        <f>SUM(S9:S110)</f>
        <v>8</v>
      </c>
      <c r="T140">
        <f>SUM(B140:S140)</f>
        <v>7107.2000000000007</v>
      </c>
      <c r="U140">
        <f>SUM(U9:U108)</f>
        <v>1380.6899999999998</v>
      </c>
      <c r="V140">
        <f>SUM(V9:V139)</f>
        <v>11223.559999999998</v>
      </c>
    </row>
    <row r="141" spans="1:22" x14ac:dyDescent="0.2">
      <c r="B141"/>
      <c r="H141" s="1"/>
      <c r="I141"/>
      <c r="N141" s="1"/>
      <c r="O141"/>
      <c r="Q141" s="1"/>
      <c r="R141"/>
      <c r="S141" s="1"/>
      <c r="T141"/>
    </row>
    <row r="142" spans="1:22" x14ac:dyDescent="0.2">
      <c r="B142"/>
      <c r="H142" s="1"/>
      <c r="I142"/>
      <c r="N142" s="1"/>
      <c r="O142"/>
      <c r="Q142" s="1"/>
      <c r="R142"/>
      <c r="S142" s="1"/>
      <c r="T142"/>
    </row>
    <row r="143" spans="1:22" x14ac:dyDescent="0.2">
      <c r="B143"/>
      <c r="H143" s="1"/>
      <c r="I143"/>
      <c r="N143" s="1"/>
      <c r="O143"/>
      <c r="Q143" s="1"/>
      <c r="R143"/>
      <c r="S143" s="1"/>
      <c r="T143"/>
    </row>
    <row r="144" spans="1:22" x14ac:dyDescent="0.2">
      <c r="B144"/>
      <c r="H144" s="1"/>
      <c r="I144"/>
      <c r="N144" s="1"/>
      <c r="O144"/>
      <c r="Q144" s="1"/>
      <c r="R144"/>
      <c r="S144" s="1"/>
      <c r="T144"/>
    </row>
    <row r="145" spans="2:22" x14ac:dyDescent="0.2">
      <c r="B145"/>
      <c r="H145" s="1"/>
      <c r="I145"/>
      <c r="N145" s="1"/>
      <c r="O145"/>
      <c r="Q145" s="1"/>
      <c r="R145"/>
      <c r="S145" s="1"/>
      <c r="T145"/>
    </row>
    <row r="146" spans="2:22" x14ac:dyDescent="0.2">
      <c r="B146"/>
      <c r="H146" s="1"/>
      <c r="I146"/>
      <c r="N146" s="1"/>
      <c r="O146"/>
      <c r="Q146" s="1"/>
      <c r="R146"/>
      <c r="S146" s="1"/>
      <c r="T146"/>
    </row>
    <row r="147" spans="2:22" x14ac:dyDescent="0.2">
      <c r="B147"/>
      <c r="H147" s="1"/>
      <c r="I147"/>
      <c r="N147" s="1"/>
      <c r="O147"/>
      <c r="Q147" s="1"/>
      <c r="R147"/>
      <c r="S147" s="1"/>
      <c r="T147"/>
    </row>
    <row r="148" spans="2:22" x14ac:dyDescent="0.2">
      <c r="B148"/>
      <c r="H148" s="1"/>
      <c r="I148"/>
      <c r="N148" s="1"/>
      <c r="O148"/>
      <c r="Q148" s="1"/>
      <c r="R148"/>
      <c r="S148" s="1"/>
      <c r="T148"/>
      <c r="V148" s="70" t="s">
        <v>27</v>
      </c>
    </row>
    <row r="149" spans="2:22" x14ac:dyDescent="0.2">
      <c r="B149"/>
      <c r="H149" s="1"/>
      <c r="I149"/>
      <c r="N149" s="1"/>
      <c r="O149"/>
      <c r="Q149" s="1"/>
      <c r="R149"/>
      <c r="S149" s="1"/>
      <c r="T149"/>
      <c r="V149" s="70"/>
    </row>
    <row r="150" spans="2:22" x14ac:dyDescent="0.2">
      <c r="B150"/>
      <c r="H150" s="1"/>
      <c r="I150"/>
      <c r="N150" s="1"/>
      <c r="O150"/>
      <c r="Q150" s="1"/>
      <c r="R150"/>
      <c r="S150" s="1"/>
      <c r="T150"/>
      <c r="V150" t="s">
        <v>27</v>
      </c>
    </row>
  </sheetData>
  <mergeCells count="17">
    <mergeCell ref="V148:V149"/>
    <mergeCell ref="R7:S7"/>
    <mergeCell ref="T7:T8"/>
    <mergeCell ref="V7:V8"/>
    <mergeCell ref="T138:T139"/>
    <mergeCell ref="I138:N138"/>
    <mergeCell ref="O138:Q138"/>
    <mergeCell ref="R138:S138"/>
    <mergeCell ref="A5:C5"/>
    <mergeCell ref="B7:H7"/>
    <mergeCell ref="I7:N7"/>
    <mergeCell ref="O7:Q7"/>
    <mergeCell ref="A1:C1"/>
    <mergeCell ref="A2:C2"/>
    <mergeCell ref="A3:C3"/>
    <mergeCell ref="A4:D4"/>
    <mergeCell ref="B138:H138"/>
  </mergeCells>
  <phoneticPr fontId="2" type="noConversion"/>
  <pageMargins left="0.75" right="0.75" top="1" bottom="1" header="0.5" footer="0.5"/>
  <headerFooter alignWithMargins="0"/>
  <ignoredErrors>
    <ignoredError sqref="T6:T8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2"/>
  </sheetPr>
  <dimension ref="A1:V140"/>
  <sheetViews>
    <sheetView zoomScale="80" zoomScaleNormal="80" workbookViewId="0">
      <pane ySplit="8" topLeftCell="A84" activePane="bottomLeft" state="frozen"/>
      <selection pane="bottomLeft" activeCell="B106" sqref="B106:U108"/>
    </sheetView>
  </sheetViews>
  <sheetFormatPr defaultRowHeight="12.75" x14ac:dyDescent="0.2"/>
  <sheetData>
    <row r="1" spans="1:22" x14ac:dyDescent="0.2">
      <c r="A1" s="68" t="s">
        <v>211</v>
      </c>
      <c r="B1" s="68"/>
      <c r="C1" s="68"/>
      <c r="E1" s="10" t="s">
        <v>212</v>
      </c>
      <c r="H1" s="1"/>
      <c r="N1" s="1"/>
      <c r="Q1" s="1"/>
      <c r="S1" s="1"/>
    </row>
    <row r="2" spans="1:22" x14ac:dyDescent="0.2">
      <c r="A2" s="72" t="s">
        <v>68</v>
      </c>
      <c r="B2" s="72"/>
      <c r="C2" s="72"/>
      <c r="E2" t="s">
        <v>213</v>
      </c>
      <c r="H2" s="1"/>
      <c r="N2" s="1"/>
      <c r="Q2" s="1"/>
      <c r="S2" s="1"/>
    </row>
    <row r="3" spans="1:22" x14ac:dyDescent="0.2">
      <c r="A3" s="73" t="s">
        <v>214</v>
      </c>
      <c r="B3" s="73"/>
      <c r="C3" s="73"/>
      <c r="E3" s="65" t="s">
        <v>215</v>
      </c>
      <c r="F3" s="65"/>
      <c r="H3" s="1"/>
      <c r="N3" s="1"/>
      <c r="Q3" s="1"/>
      <c r="S3" s="1"/>
    </row>
    <row r="4" spans="1:22" x14ac:dyDescent="0.2">
      <c r="A4" s="73" t="s">
        <v>216</v>
      </c>
      <c r="B4" s="73"/>
      <c r="C4" s="73"/>
      <c r="D4" s="73"/>
      <c r="H4" s="1"/>
      <c r="N4" s="1"/>
      <c r="Q4" s="1"/>
      <c r="S4" s="1"/>
    </row>
    <row r="5" spans="1:22" x14ac:dyDescent="0.2">
      <c r="A5" s="73"/>
      <c r="B5" s="73"/>
      <c r="C5" s="73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1">
        <v>0</v>
      </c>
      <c r="O13" s="4">
        <v>24.4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24.4</v>
      </c>
      <c r="U13">
        <v>1.6</v>
      </c>
      <c r="V13">
        <f t="shared" si="1"/>
        <v>26</v>
      </c>
    </row>
    <row r="14" spans="1:22" x14ac:dyDescent="0.2">
      <c r="A14" s="11">
        <v>40319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1">
        <v>0</v>
      </c>
      <c r="O14" s="4">
        <v>24.4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24.4</v>
      </c>
      <c r="U14">
        <v>1.6</v>
      </c>
      <c r="V14">
        <f t="shared" si="1"/>
        <v>26</v>
      </c>
    </row>
    <row r="15" spans="1:22" x14ac:dyDescent="0.2">
      <c r="A15" s="11">
        <v>40320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1">
        <v>0</v>
      </c>
      <c r="O15" s="4">
        <v>24.4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24.4</v>
      </c>
      <c r="U15">
        <v>1.6</v>
      </c>
      <c r="V15">
        <f t="shared" si="1"/>
        <v>26</v>
      </c>
    </row>
    <row r="16" spans="1:22" x14ac:dyDescent="0.2">
      <c r="A16" s="11">
        <v>40321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1">
        <v>0</v>
      </c>
      <c r="O16" s="4">
        <v>24.4</v>
      </c>
      <c r="P16" s="4">
        <v>0</v>
      </c>
      <c r="Q16" s="1">
        <v>0</v>
      </c>
      <c r="R16" s="4">
        <v>0</v>
      </c>
      <c r="S16" s="1">
        <v>0</v>
      </c>
      <c r="T16">
        <f t="shared" si="0"/>
        <v>24.4</v>
      </c>
      <c r="U16">
        <v>1.6</v>
      </c>
      <c r="V16">
        <f>T16+U16</f>
        <v>26</v>
      </c>
    </row>
    <row r="17" spans="1:22" x14ac:dyDescent="0.2">
      <c r="A17" s="11">
        <v>40322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1">
        <v>0</v>
      </c>
      <c r="O17" s="4">
        <v>24.4</v>
      </c>
      <c r="P17" s="4">
        <v>0</v>
      </c>
      <c r="Q17" s="1">
        <v>0</v>
      </c>
      <c r="R17" s="4">
        <v>0</v>
      </c>
      <c r="S17" s="1">
        <v>0</v>
      </c>
      <c r="T17">
        <f t="shared" si="0"/>
        <v>24.4</v>
      </c>
      <c r="U17">
        <v>1.6</v>
      </c>
      <c r="V17">
        <f>T17+U17</f>
        <v>26</v>
      </c>
    </row>
    <row r="18" spans="1:22" x14ac:dyDescent="0.2">
      <c r="A18" s="11">
        <v>40323</v>
      </c>
      <c r="B18">
        <v>18.5</v>
      </c>
      <c r="C18">
        <v>1</v>
      </c>
      <c r="D18">
        <v>0</v>
      </c>
      <c r="E18">
        <v>0</v>
      </c>
      <c r="F18">
        <v>0.5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6</v>
      </c>
      <c r="M18" s="4">
        <v>0</v>
      </c>
      <c r="N18" s="1">
        <v>0</v>
      </c>
      <c r="O18" s="4">
        <v>33.5</v>
      </c>
      <c r="P18" s="4">
        <v>0</v>
      </c>
      <c r="Q18" s="1">
        <v>0</v>
      </c>
      <c r="R18" s="4">
        <v>0</v>
      </c>
      <c r="S18" s="1">
        <v>0</v>
      </c>
      <c r="T18">
        <f t="shared" si="0"/>
        <v>59.5</v>
      </c>
      <c r="U18">
        <v>2</v>
      </c>
      <c r="V18">
        <f>T18+U18</f>
        <v>61.5</v>
      </c>
    </row>
    <row r="19" spans="1:22" x14ac:dyDescent="0.2">
      <c r="A19" s="11">
        <v>40324</v>
      </c>
      <c r="B19">
        <v>18.5</v>
      </c>
      <c r="C19">
        <v>1</v>
      </c>
      <c r="D19">
        <v>0</v>
      </c>
      <c r="E19">
        <v>0</v>
      </c>
      <c r="F19">
        <v>0.5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6</v>
      </c>
      <c r="M19" s="4">
        <v>0</v>
      </c>
      <c r="N19" s="1">
        <v>0</v>
      </c>
      <c r="O19" s="4">
        <v>33.5</v>
      </c>
      <c r="P19" s="4">
        <v>0</v>
      </c>
      <c r="Q19" s="1">
        <v>0</v>
      </c>
      <c r="R19" s="4">
        <v>0</v>
      </c>
      <c r="S19" s="1">
        <v>0</v>
      </c>
      <c r="T19">
        <f t="shared" si="0"/>
        <v>59.5</v>
      </c>
      <c r="U19">
        <v>2</v>
      </c>
      <c r="V19">
        <f>T19+U19</f>
        <v>61.5</v>
      </c>
    </row>
    <row r="20" spans="1:22" x14ac:dyDescent="0.2">
      <c r="A20" s="11">
        <v>40325</v>
      </c>
      <c r="B20">
        <v>42</v>
      </c>
      <c r="C20">
        <v>2</v>
      </c>
      <c r="D20">
        <v>0</v>
      </c>
      <c r="E20">
        <v>0.5</v>
      </c>
      <c r="F20">
        <v>0.5</v>
      </c>
      <c r="G20">
        <v>0</v>
      </c>
      <c r="H20" s="1">
        <v>0</v>
      </c>
      <c r="I20" s="4">
        <v>0.5</v>
      </c>
      <c r="J20" s="4">
        <v>0</v>
      </c>
      <c r="K20" s="4">
        <v>0</v>
      </c>
      <c r="L20" s="4">
        <v>0</v>
      </c>
      <c r="M20" s="4">
        <v>0</v>
      </c>
      <c r="N20" s="1">
        <v>0</v>
      </c>
      <c r="O20" s="4">
        <v>18.5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64</v>
      </c>
      <c r="U20">
        <v>15.5</v>
      </c>
      <c r="V20">
        <f t="shared" si="1"/>
        <v>79.5</v>
      </c>
    </row>
    <row r="21" spans="1:22" x14ac:dyDescent="0.2">
      <c r="A21" s="11">
        <v>40326</v>
      </c>
      <c r="B21">
        <v>42</v>
      </c>
      <c r="C21">
        <v>2</v>
      </c>
      <c r="D21">
        <v>0</v>
      </c>
      <c r="E21">
        <v>0.5</v>
      </c>
      <c r="F21">
        <v>0.5</v>
      </c>
      <c r="G21">
        <v>0</v>
      </c>
      <c r="H21" s="1">
        <v>0</v>
      </c>
      <c r="I21" s="4">
        <v>0.5</v>
      </c>
      <c r="J21" s="4">
        <v>0</v>
      </c>
      <c r="K21" s="4">
        <v>0</v>
      </c>
      <c r="L21" s="4">
        <v>0</v>
      </c>
      <c r="M21" s="4">
        <v>0</v>
      </c>
      <c r="N21" s="1">
        <v>0</v>
      </c>
      <c r="O21" s="4">
        <v>18.5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64</v>
      </c>
      <c r="U21">
        <v>15.5</v>
      </c>
      <c r="V21">
        <f t="shared" si="1"/>
        <v>79.5</v>
      </c>
    </row>
    <row r="22" spans="1:22" x14ac:dyDescent="0.2">
      <c r="A22" s="11">
        <v>40327</v>
      </c>
      <c r="B22">
        <v>22.75</v>
      </c>
      <c r="C22">
        <v>2</v>
      </c>
      <c r="D22">
        <v>0</v>
      </c>
      <c r="E22">
        <v>0</v>
      </c>
      <c r="F22">
        <v>2</v>
      </c>
      <c r="G22">
        <v>0</v>
      </c>
      <c r="H22" s="1">
        <v>0</v>
      </c>
      <c r="I22" s="4">
        <v>0</v>
      </c>
      <c r="J22" s="4">
        <v>0</v>
      </c>
      <c r="K22" s="4">
        <v>0</v>
      </c>
      <c r="L22" s="4">
        <v>1.5</v>
      </c>
      <c r="M22" s="4">
        <v>0</v>
      </c>
      <c r="N22" s="1">
        <v>0</v>
      </c>
      <c r="O22" s="4">
        <v>9.25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37.5</v>
      </c>
      <c r="U22">
        <v>31.25</v>
      </c>
      <c r="V22">
        <f t="shared" si="1"/>
        <v>68.75</v>
      </c>
    </row>
    <row r="23" spans="1:22" x14ac:dyDescent="0.2">
      <c r="A23" s="11">
        <v>40328</v>
      </c>
      <c r="B23">
        <v>22.75</v>
      </c>
      <c r="C23">
        <v>2</v>
      </c>
      <c r="D23">
        <v>0</v>
      </c>
      <c r="E23">
        <v>0</v>
      </c>
      <c r="F23">
        <v>2</v>
      </c>
      <c r="G23">
        <v>0</v>
      </c>
      <c r="H23" s="1">
        <v>0</v>
      </c>
      <c r="I23" s="4">
        <v>0</v>
      </c>
      <c r="J23" s="4">
        <v>0</v>
      </c>
      <c r="K23" s="4">
        <v>0</v>
      </c>
      <c r="L23" s="4">
        <v>1.5</v>
      </c>
      <c r="M23" s="4">
        <v>0</v>
      </c>
      <c r="N23" s="1">
        <v>0</v>
      </c>
      <c r="O23" s="4">
        <v>9.25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37.5</v>
      </c>
      <c r="U23">
        <v>31.25</v>
      </c>
      <c r="V23">
        <f t="shared" si="1"/>
        <v>68.75</v>
      </c>
    </row>
    <row r="24" spans="1:22" x14ac:dyDescent="0.2">
      <c r="A24" s="11">
        <v>40329</v>
      </c>
      <c r="B24">
        <v>22.75</v>
      </c>
      <c r="C24">
        <v>2</v>
      </c>
      <c r="D24">
        <v>0</v>
      </c>
      <c r="E24">
        <v>0</v>
      </c>
      <c r="F24">
        <v>2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1.5</v>
      </c>
      <c r="M24" s="4">
        <v>0</v>
      </c>
      <c r="N24" s="1">
        <v>0</v>
      </c>
      <c r="O24" s="4">
        <v>9.25</v>
      </c>
      <c r="P24" s="4">
        <v>0</v>
      </c>
      <c r="Q24" s="1">
        <v>0</v>
      </c>
      <c r="R24" s="4">
        <v>0</v>
      </c>
      <c r="S24" s="1">
        <v>0</v>
      </c>
      <c r="T24">
        <f t="shared" si="0"/>
        <v>37.5</v>
      </c>
      <c r="U24">
        <v>31.25</v>
      </c>
      <c r="V24">
        <f>T24+U24</f>
        <v>68.75</v>
      </c>
    </row>
    <row r="25" spans="1:22" x14ac:dyDescent="0.2">
      <c r="A25" s="11">
        <v>40330</v>
      </c>
      <c r="B25">
        <v>22.75</v>
      </c>
      <c r="C25">
        <v>2</v>
      </c>
      <c r="D25">
        <v>0</v>
      </c>
      <c r="E25">
        <v>0</v>
      </c>
      <c r="F25">
        <v>2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1.5</v>
      </c>
      <c r="M25" s="4">
        <v>0</v>
      </c>
      <c r="N25" s="1">
        <v>0</v>
      </c>
      <c r="O25" s="4">
        <v>9.25</v>
      </c>
      <c r="P25" s="4">
        <v>0</v>
      </c>
      <c r="Q25" s="1">
        <v>0</v>
      </c>
      <c r="R25" s="4">
        <v>0</v>
      </c>
      <c r="S25" s="1">
        <v>0</v>
      </c>
      <c r="T25">
        <f t="shared" si="0"/>
        <v>37.5</v>
      </c>
      <c r="U25">
        <v>31.25</v>
      </c>
      <c r="V25">
        <f>T25+U25</f>
        <v>68.75</v>
      </c>
    </row>
    <row r="26" spans="1:22" x14ac:dyDescent="0.2">
      <c r="A26" s="11">
        <v>40331</v>
      </c>
      <c r="B26">
        <v>7.5</v>
      </c>
      <c r="C26">
        <v>0.5</v>
      </c>
      <c r="D26">
        <v>0</v>
      </c>
      <c r="E26">
        <v>0</v>
      </c>
      <c r="F26">
        <v>1.5</v>
      </c>
      <c r="G26">
        <v>0</v>
      </c>
      <c r="H26" s="1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10.5</v>
      </c>
      <c r="P26" s="4">
        <v>0</v>
      </c>
      <c r="Q26" s="1">
        <v>0</v>
      </c>
      <c r="R26" s="4">
        <v>0</v>
      </c>
      <c r="S26" s="1">
        <v>0</v>
      </c>
      <c r="T26">
        <f t="shared" si="0"/>
        <v>20</v>
      </c>
      <c r="U26">
        <v>12.5</v>
      </c>
      <c r="V26">
        <f t="shared" si="1"/>
        <v>32.5</v>
      </c>
    </row>
    <row r="27" spans="1:22" x14ac:dyDescent="0.2">
      <c r="A27" s="11">
        <v>40332</v>
      </c>
      <c r="B27">
        <v>7.5</v>
      </c>
      <c r="C27">
        <v>0.5</v>
      </c>
      <c r="D27">
        <v>0</v>
      </c>
      <c r="E27">
        <v>0</v>
      </c>
      <c r="F27">
        <v>1.5</v>
      </c>
      <c r="G27">
        <v>0</v>
      </c>
      <c r="H27" s="1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1">
        <v>0</v>
      </c>
      <c r="O27" s="4">
        <v>10.5</v>
      </c>
      <c r="P27" s="4">
        <v>0</v>
      </c>
      <c r="Q27" s="1">
        <v>0</v>
      </c>
      <c r="R27" s="4">
        <v>0</v>
      </c>
      <c r="S27" s="1">
        <v>0</v>
      </c>
      <c r="T27">
        <f t="shared" si="0"/>
        <v>20</v>
      </c>
      <c r="U27">
        <v>12.5</v>
      </c>
      <c r="V27">
        <f>T27+U27</f>
        <v>32.5</v>
      </c>
    </row>
    <row r="28" spans="1:22" x14ac:dyDescent="0.2">
      <c r="A28" s="11">
        <v>40333</v>
      </c>
      <c r="B28">
        <v>21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1</v>
      </c>
      <c r="K28" s="4">
        <v>0</v>
      </c>
      <c r="L28" s="4">
        <v>0</v>
      </c>
      <c r="M28" s="4">
        <v>0</v>
      </c>
      <c r="N28" s="1">
        <v>0</v>
      </c>
      <c r="O28" s="4">
        <v>5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27</v>
      </c>
      <c r="U28">
        <v>6</v>
      </c>
      <c r="V28">
        <f t="shared" si="1"/>
        <v>33</v>
      </c>
    </row>
    <row r="29" spans="1:22" x14ac:dyDescent="0.2">
      <c r="A29" s="11">
        <v>40334</v>
      </c>
      <c r="B29">
        <v>10.67</v>
      </c>
      <c r="C29">
        <v>3</v>
      </c>
      <c r="D29">
        <v>0</v>
      </c>
      <c r="E29">
        <v>0</v>
      </c>
      <c r="F29">
        <v>6.67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29.67</v>
      </c>
      <c r="P29">
        <v>0</v>
      </c>
      <c r="Q29">
        <v>0</v>
      </c>
      <c r="R29">
        <v>0</v>
      </c>
      <c r="S29">
        <v>0</v>
      </c>
      <c r="T29">
        <f t="shared" si="0"/>
        <v>50.010000000000005</v>
      </c>
      <c r="U29">
        <v>41.67</v>
      </c>
      <c r="V29">
        <f t="shared" si="1"/>
        <v>91.68</v>
      </c>
    </row>
    <row r="30" spans="1:22" x14ac:dyDescent="0.2">
      <c r="A30" s="11">
        <v>40335</v>
      </c>
      <c r="B30">
        <v>10.67</v>
      </c>
      <c r="C30">
        <v>3</v>
      </c>
      <c r="D30">
        <v>0</v>
      </c>
      <c r="E30">
        <v>0</v>
      </c>
      <c r="F30">
        <v>6.67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29.67</v>
      </c>
      <c r="P30">
        <v>0</v>
      </c>
      <c r="Q30">
        <v>0</v>
      </c>
      <c r="R30">
        <v>0</v>
      </c>
      <c r="S30">
        <v>0</v>
      </c>
      <c r="T30">
        <f t="shared" si="0"/>
        <v>50.010000000000005</v>
      </c>
      <c r="U30">
        <v>41.67</v>
      </c>
      <c r="V30">
        <f t="shared" si="1"/>
        <v>91.68</v>
      </c>
    </row>
    <row r="31" spans="1:22" x14ac:dyDescent="0.2">
      <c r="A31" s="11">
        <v>40336</v>
      </c>
      <c r="B31">
        <v>10.67</v>
      </c>
      <c r="C31">
        <v>3</v>
      </c>
      <c r="D31">
        <v>0</v>
      </c>
      <c r="E31">
        <v>0</v>
      </c>
      <c r="F31">
        <v>6.67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29.67</v>
      </c>
      <c r="P31">
        <v>0</v>
      </c>
      <c r="Q31">
        <v>0</v>
      </c>
      <c r="R31">
        <v>0</v>
      </c>
      <c r="S31">
        <v>0</v>
      </c>
      <c r="T31">
        <f t="shared" si="0"/>
        <v>50.010000000000005</v>
      </c>
      <c r="U31">
        <v>41.67</v>
      </c>
      <c r="V31">
        <f t="shared" si="1"/>
        <v>91.68</v>
      </c>
    </row>
    <row r="32" spans="1:22" x14ac:dyDescent="0.2">
      <c r="A32" s="11">
        <v>40337</v>
      </c>
      <c r="B32">
        <v>27</v>
      </c>
      <c r="C32">
        <v>1.5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</v>
      </c>
      <c r="M32">
        <v>0</v>
      </c>
      <c r="N32">
        <v>0</v>
      </c>
      <c r="O32">
        <v>12.5</v>
      </c>
      <c r="P32">
        <v>0</v>
      </c>
      <c r="Q32">
        <v>0</v>
      </c>
      <c r="R32">
        <v>0</v>
      </c>
      <c r="S32">
        <v>0</v>
      </c>
      <c r="T32">
        <f t="shared" si="0"/>
        <v>41.5</v>
      </c>
      <c r="U32">
        <v>19</v>
      </c>
      <c r="V32">
        <f t="shared" si="1"/>
        <v>60.5</v>
      </c>
    </row>
    <row r="33" spans="1:22" x14ac:dyDescent="0.2">
      <c r="A33" s="11">
        <v>40338</v>
      </c>
      <c r="B33">
        <v>27</v>
      </c>
      <c r="C33">
        <v>1.5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0.5</v>
      </c>
      <c r="M33">
        <v>0</v>
      </c>
      <c r="N33">
        <v>0</v>
      </c>
      <c r="O33">
        <v>12.5</v>
      </c>
      <c r="P33">
        <v>0</v>
      </c>
      <c r="Q33">
        <v>0</v>
      </c>
      <c r="R33">
        <v>0</v>
      </c>
      <c r="S33">
        <v>0</v>
      </c>
      <c r="T33">
        <f t="shared" si="0"/>
        <v>41.5</v>
      </c>
      <c r="U33">
        <v>19</v>
      </c>
      <c r="V33">
        <f t="shared" si="1"/>
        <v>60.5</v>
      </c>
    </row>
    <row r="34" spans="1:22" x14ac:dyDescent="0.2">
      <c r="A34" s="11">
        <v>40339</v>
      </c>
      <c r="B34">
        <v>11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f t="shared" si="0"/>
        <v>15</v>
      </c>
      <c r="U34">
        <v>6.5</v>
      </c>
      <c r="V34">
        <f>T34+U34</f>
        <v>21.5</v>
      </c>
    </row>
    <row r="35" spans="1:22" x14ac:dyDescent="0.2">
      <c r="A35" s="11">
        <v>40340</v>
      </c>
      <c r="B35">
        <v>11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f t="shared" si="0"/>
        <v>15</v>
      </c>
      <c r="U35">
        <v>6.5</v>
      </c>
      <c r="V35">
        <f t="shared" si="1"/>
        <v>21.5</v>
      </c>
    </row>
    <row r="36" spans="1:22" x14ac:dyDescent="0.2">
      <c r="A36" s="11">
        <v>40341</v>
      </c>
      <c r="B36">
        <v>144</v>
      </c>
      <c r="C36">
        <v>1.3</v>
      </c>
      <c r="D36">
        <v>0</v>
      </c>
      <c r="E36">
        <v>0</v>
      </c>
      <c r="F36">
        <v>8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0</v>
      </c>
      <c r="N36">
        <v>0</v>
      </c>
      <c r="O36">
        <v>13.3</v>
      </c>
      <c r="P36">
        <v>0</v>
      </c>
      <c r="Q36">
        <v>0</v>
      </c>
      <c r="R36">
        <v>0</v>
      </c>
      <c r="S36">
        <v>0</v>
      </c>
      <c r="T36">
        <f t="shared" si="0"/>
        <v>170.60000000000002</v>
      </c>
      <c r="U36">
        <v>97.3</v>
      </c>
      <c r="V36">
        <f>T36+U36</f>
        <v>267.90000000000003</v>
      </c>
    </row>
    <row r="37" spans="1:22" x14ac:dyDescent="0.2">
      <c r="A37" s="11">
        <v>40342</v>
      </c>
      <c r="B37">
        <v>144</v>
      </c>
      <c r="C37">
        <v>1.3</v>
      </c>
      <c r="D37">
        <v>0</v>
      </c>
      <c r="E37">
        <v>0</v>
      </c>
      <c r="F37">
        <v>8</v>
      </c>
      <c r="G37">
        <v>0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0</v>
      </c>
      <c r="O37">
        <v>13.3</v>
      </c>
      <c r="P37">
        <v>0</v>
      </c>
      <c r="Q37">
        <v>0</v>
      </c>
      <c r="R37">
        <v>0</v>
      </c>
      <c r="S37">
        <v>0</v>
      </c>
      <c r="T37">
        <f t="shared" si="0"/>
        <v>170.60000000000002</v>
      </c>
      <c r="U37">
        <v>97.3</v>
      </c>
      <c r="V37">
        <f t="shared" si="1"/>
        <v>267.90000000000003</v>
      </c>
    </row>
    <row r="38" spans="1:22" x14ac:dyDescent="0.2">
      <c r="A38" s="11">
        <v>40343</v>
      </c>
      <c r="B38">
        <v>144</v>
      </c>
      <c r="C38">
        <v>1.3</v>
      </c>
      <c r="D38">
        <v>0</v>
      </c>
      <c r="E38">
        <v>0</v>
      </c>
      <c r="F38">
        <v>8</v>
      </c>
      <c r="G38">
        <v>0</v>
      </c>
      <c r="H38">
        <v>0</v>
      </c>
      <c r="I38">
        <v>0</v>
      </c>
      <c r="J38">
        <v>0</v>
      </c>
      <c r="K38">
        <v>0</v>
      </c>
      <c r="L38">
        <v>4</v>
      </c>
      <c r="M38">
        <v>0</v>
      </c>
      <c r="N38">
        <v>0</v>
      </c>
      <c r="O38">
        <v>13.3</v>
      </c>
      <c r="P38">
        <v>0</v>
      </c>
      <c r="Q38">
        <v>0</v>
      </c>
      <c r="R38">
        <v>0</v>
      </c>
      <c r="S38">
        <v>0</v>
      </c>
      <c r="T38">
        <f t="shared" si="0"/>
        <v>170.60000000000002</v>
      </c>
      <c r="U38">
        <v>97.3</v>
      </c>
      <c r="V38">
        <f t="shared" si="1"/>
        <v>267.90000000000003</v>
      </c>
    </row>
    <row r="39" spans="1:22" x14ac:dyDescent="0.2">
      <c r="A39" s="11">
        <v>40344</v>
      </c>
      <c r="B39">
        <v>544</v>
      </c>
      <c r="C39">
        <v>16</v>
      </c>
      <c r="D39">
        <v>0</v>
      </c>
      <c r="E39">
        <v>0</v>
      </c>
      <c r="F39">
        <v>8</v>
      </c>
      <c r="G39">
        <v>0</v>
      </c>
      <c r="H39">
        <v>0</v>
      </c>
      <c r="I39">
        <v>0</v>
      </c>
      <c r="J39">
        <v>8</v>
      </c>
      <c r="K39">
        <v>0</v>
      </c>
      <c r="L39">
        <v>0</v>
      </c>
      <c r="M39">
        <v>0</v>
      </c>
      <c r="N39">
        <v>0</v>
      </c>
      <c r="O39">
        <v>32</v>
      </c>
      <c r="P39">
        <v>0</v>
      </c>
      <c r="Q39">
        <v>0</v>
      </c>
      <c r="R39">
        <v>0</v>
      </c>
      <c r="S39">
        <v>0</v>
      </c>
      <c r="T39">
        <f t="shared" si="0"/>
        <v>608</v>
      </c>
      <c r="U39">
        <v>216</v>
      </c>
      <c r="V39">
        <f t="shared" si="1"/>
        <v>824</v>
      </c>
    </row>
    <row r="40" spans="1:22" x14ac:dyDescent="0.2">
      <c r="A40" s="11">
        <v>40345</v>
      </c>
      <c r="B40">
        <v>544</v>
      </c>
      <c r="C40">
        <v>16</v>
      </c>
      <c r="D40">
        <v>0</v>
      </c>
      <c r="E40">
        <v>0</v>
      </c>
      <c r="F40">
        <v>8</v>
      </c>
      <c r="G40">
        <v>0</v>
      </c>
      <c r="H40">
        <v>0</v>
      </c>
      <c r="I40">
        <v>0</v>
      </c>
      <c r="J40">
        <v>8</v>
      </c>
      <c r="K40">
        <v>0</v>
      </c>
      <c r="L40">
        <v>0</v>
      </c>
      <c r="M40">
        <v>0</v>
      </c>
      <c r="N40">
        <v>0</v>
      </c>
      <c r="O40">
        <v>32</v>
      </c>
      <c r="P40">
        <v>0</v>
      </c>
      <c r="Q40">
        <v>0</v>
      </c>
      <c r="R40">
        <v>0</v>
      </c>
      <c r="S40">
        <v>0</v>
      </c>
      <c r="T40">
        <f t="shared" si="0"/>
        <v>608</v>
      </c>
      <c r="U40">
        <v>216</v>
      </c>
      <c r="V40">
        <f t="shared" si="1"/>
        <v>824</v>
      </c>
    </row>
    <row r="41" spans="1:22" x14ac:dyDescent="0.2">
      <c r="A41" s="11">
        <v>40346</v>
      </c>
      <c r="B41" t="s">
        <v>32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</row>
    <row r="42" spans="1:22" x14ac:dyDescent="0.2">
      <c r="A42" s="11">
        <v>40347</v>
      </c>
      <c r="B42" t="s">
        <v>32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</row>
    <row r="43" spans="1:22" x14ac:dyDescent="0.2">
      <c r="A43" s="11">
        <v>40348</v>
      </c>
      <c r="B43">
        <v>250.33</v>
      </c>
      <c r="C43">
        <v>2.66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0"/>
        <v>253.99</v>
      </c>
      <c r="U43">
        <v>10.66</v>
      </c>
      <c r="V43">
        <f>T43+U43</f>
        <v>264.65000000000003</v>
      </c>
    </row>
    <row r="44" spans="1:22" x14ac:dyDescent="0.2">
      <c r="A44" s="11">
        <v>40349</v>
      </c>
      <c r="B44">
        <v>250.33</v>
      </c>
      <c r="C44">
        <v>2.66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253.99</v>
      </c>
      <c r="U44">
        <v>10.66</v>
      </c>
      <c r="V44">
        <f t="shared" si="1"/>
        <v>264.65000000000003</v>
      </c>
    </row>
    <row r="45" spans="1:22" x14ac:dyDescent="0.2">
      <c r="A45" s="11">
        <v>40350</v>
      </c>
      <c r="B45">
        <v>250.33</v>
      </c>
      <c r="C45">
        <v>2.66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253.99</v>
      </c>
      <c r="U45">
        <v>10.66</v>
      </c>
      <c r="V45">
        <f t="shared" si="1"/>
        <v>264.65000000000003</v>
      </c>
    </row>
    <row r="46" spans="1:22" x14ac:dyDescent="0.2">
      <c r="A46" s="11">
        <v>40351</v>
      </c>
      <c r="B46">
        <v>347</v>
      </c>
      <c r="C46">
        <v>3</v>
      </c>
      <c r="D46">
        <v>0</v>
      </c>
      <c r="E46">
        <v>0</v>
      </c>
      <c r="F46">
        <v>2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f t="shared" si="0"/>
        <v>355</v>
      </c>
      <c r="U46">
        <v>43</v>
      </c>
      <c r="V46">
        <f t="shared" si="1"/>
        <v>398</v>
      </c>
    </row>
    <row r="47" spans="1:22" x14ac:dyDescent="0.2">
      <c r="A47" s="11">
        <v>40352</v>
      </c>
      <c r="B47">
        <v>347</v>
      </c>
      <c r="C47">
        <v>3</v>
      </c>
      <c r="D47">
        <v>0</v>
      </c>
      <c r="E47">
        <v>0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f t="shared" si="0"/>
        <v>355</v>
      </c>
      <c r="U47">
        <v>43</v>
      </c>
      <c r="V47">
        <f t="shared" si="1"/>
        <v>398</v>
      </c>
    </row>
    <row r="48" spans="1:22" x14ac:dyDescent="0.2">
      <c r="A48" s="11">
        <v>40353</v>
      </c>
      <c r="B48">
        <v>240</v>
      </c>
      <c r="C48">
        <v>3</v>
      </c>
      <c r="D48">
        <v>0</v>
      </c>
      <c r="E48">
        <v>0</v>
      </c>
      <c r="F48">
        <v>1.5</v>
      </c>
      <c r="G48">
        <v>0</v>
      </c>
      <c r="H48">
        <v>0</v>
      </c>
      <c r="I48">
        <v>0</v>
      </c>
      <c r="J48">
        <v>0</v>
      </c>
      <c r="K48">
        <v>0</v>
      </c>
      <c r="L48" s="4">
        <v>2.5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>
        <f t="shared" si="0"/>
        <v>247</v>
      </c>
      <c r="U48">
        <v>26</v>
      </c>
      <c r="V48">
        <f t="shared" si="1"/>
        <v>273</v>
      </c>
    </row>
    <row r="49" spans="1:22" x14ac:dyDescent="0.2">
      <c r="A49" s="11">
        <v>40354</v>
      </c>
      <c r="B49">
        <v>240</v>
      </c>
      <c r="C49">
        <v>3</v>
      </c>
      <c r="D49">
        <v>0</v>
      </c>
      <c r="E49">
        <v>0</v>
      </c>
      <c r="F49">
        <v>1.5</v>
      </c>
      <c r="G49">
        <v>0</v>
      </c>
      <c r="H49">
        <v>0</v>
      </c>
      <c r="I49">
        <v>0</v>
      </c>
      <c r="J49">
        <v>0</v>
      </c>
      <c r="K49">
        <v>0</v>
      </c>
      <c r="L49" s="4">
        <v>2.5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>
        <f t="shared" si="0"/>
        <v>247</v>
      </c>
      <c r="U49">
        <v>26</v>
      </c>
      <c r="V49">
        <f t="shared" si="1"/>
        <v>273</v>
      </c>
    </row>
    <row r="50" spans="1:22" x14ac:dyDescent="0.2">
      <c r="A50" s="11">
        <v>40355</v>
      </c>
      <c r="B50">
        <v>105.6</v>
      </c>
      <c r="C50">
        <v>2.66</v>
      </c>
      <c r="D50">
        <v>0</v>
      </c>
      <c r="E50">
        <v>0</v>
      </c>
      <c r="F50">
        <v>0</v>
      </c>
      <c r="G50">
        <v>0</v>
      </c>
      <c r="H50">
        <v>0</v>
      </c>
      <c r="I50">
        <v>0.66</v>
      </c>
      <c r="J50">
        <v>0</v>
      </c>
      <c r="K50">
        <v>0</v>
      </c>
      <c r="L50">
        <v>1</v>
      </c>
      <c r="M50">
        <v>0</v>
      </c>
      <c r="N50">
        <v>0</v>
      </c>
      <c r="O50">
        <v>4</v>
      </c>
      <c r="P50">
        <v>0</v>
      </c>
      <c r="Q50">
        <v>0</v>
      </c>
      <c r="R50">
        <v>0</v>
      </c>
      <c r="S50">
        <v>0</v>
      </c>
      <c r="T50">
        <f t="shared" si="0"/>
        <v>113.91999999999999</v>
      </c>
      <c r="U50">
        <v>8.33</v>
      </c>
      <c r="V50">
        <f t="shared" si="1"/>
        <v>122.24999999999999</v>
      </c>
    </row>
    <row r="51" spans="1:22" x14ac:dyDescent="0.2">
      <c r="A51" s="11">
        <v>40356</v>
      </c>
      <c r="B51">
        <v>105.6</v>
      </c>
      <c r="C51">
        <v>2.66</v>
      </c>
      <c r="D51">
        <v>0</v>
      </c>
      <c r="E51">
        <v>0</v>
      </c>
      <c r="F51">
        <v>0</v>
      </c>
      <c r="G51">
        <v>0</v>
      </c>
      <c r="H51">
        <v>0</v>
      </c>
      <c r="I51">
        <v>0.66</v>
      </c>
      <c r="J51">
        <v>0</v>
      </c>
      <c r="K51">
        <v>0</v>
      </c>
      <c r="L51">
        <v>1</v>
      </c>
      <c r="M51">
        <v>0</v>
      </c>
      <c r="N51">
        <v>0</v>
      </c>
      <c r="O51">
        <v>4</v>
      </c>
      <c r="P51">
        <v>0</v>
      </c>
      <c r="Q51">
        <v>0</v>
      </c>
      <c r="R51">
        <v>0</v>
      </c>
      <c r="S51">
        <v>0</v>
      </c>
      <c r="T51">
        <f t="shared" si="0"/>
        <v>113.91999999999999</v>
      </c>
      <c r="U51">
        <v>8.33</v>
      </c>
      <c r="V51">
        <f t="shared" si="1"/>
        <v>122.24999999999999</v>
      </c>
    </row>
    <row r="52" spans="1:22" x14ac:dyDescent="0.2">
      <c r="A52" s="11">
        <v>40357</v>
      </c>
      <c r="B52">
        <v>105.6</v>
      </c>
      <c r="C52">
        <v>2.66</v>
      </c>
      <c r="D52">
        <v>0</v>
      </c>
      <c r="E52">
        <v>0</v>
      </c>
      <c r="F52">
        <v>0</v>
      </c>
      <c r="G52">
        <v>0</v>
      </c>
      <c r="H52">
        <v>0</v>
      </c>
      <c r="I52">
        <v>0.66</v>
      </c>
      <c r="J52">
        <v>0</v>
      </c>
      <c r="K52">
        <v>0</v>
      </c>
      <c r="L52">
        <v>1</v>
      </c>
      <c r="M52">
        <v>0</v>
      </c>
      <c r="N52">
        <v>0</v>
      </c>
      <c r="O52">
        <v>4</v>
      </c>
      <c r="P52">
        <v>0</v>
      </c>
      <c r="Q52">
        <v>0</v>
      </c>
      <c r="R52">
        <v>0</v>
      </c>
      <c r="S52">
        <v>0</v>
      </c>
      <c r="T52">
        <f t="shared" si="0"/>
        <v>113.91999999999999</v>
      </c>
      <c r="U52">
        <v>8.33</v>
      </c>
      <c r="V52">
        <f>T52+U52</f>
        <v>122.24999999999999</v>
      </c>
    </row>
    <row r="53" spans="1:22" x14ac:dyDescent="0.2">
      <c r="A53" s="11">
        <v>40358</v>
      </c>
      <c r="B53">
        <v>60</v>
      </c>
      <c r="C53">
        <v>1.5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0.5</v>
      </c>
      <c r="M53">
        <v>0</v>
      </c>
      <c r="N53">
        <v>0</v>
      </c>
      <c r="O53">
        <v>8</v>
      </c>
      <c r="P53">
        <v>0</v>
      </c>
      <c r="Q53">
        <v>0</v>
      </c>
      <c r="R53">
        <v>0</v>
      </c>
      <c r="S53">
        <v>0</v>
      </c>
      <c r="T53">
        <f t="shared" si="0"/>
        <v>70</v>
      </c>
      <c r="U53">
        <v>6</v>
      </c>
      <c r="V53">
        <f>T53+U53</f>
        <v>76</v>
      </c>
    </row>
    <row r="54" spans="1:22" x14ac:dyDescent="0.2">
      <c r="A54" s="11">
        <v>40359</v>
      </c>
      <c r="B54">
        <v>60</v>
      </c>
      <c r="C54">
        <v>1.5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0.5</v>
      </c>
      <c r="M54">
        <v>0</v>
      </c>
      <c r="N54">
        <v>0</v>
      </c>
      <c r="O54">
        <v>8</v>
      </c>
      <c r="P54">
        <v>0</v>
      </c>
      <c r="Q54">
        <v>0</v>
      </c>
      <c r="R54">
        <v>0</v>
      </c>
      <c r="S54">
        <v>0</v>
      </c>
      <c r="T54">
        <f t="shared" si="0"/>
        <v>70</v>
      </c>
      <c r="U54">
        <v>6</v>
      </c>
      <c r="V54">
        <f t="shared" si="1"/>
        <v>76</v>
      </c>
    </row>
    <row r="55" spans="1:22" x14ac:dyDescent="0.2">
      <c r="A55" s="11">
        <v>40360</v>
      </c>
      <c r="B55">
        <v>11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0.5</v>
      </c>
      <c r="J55">
        <v>0</v>
      </c>
      <c r="K55">
        <v>0</v>
      </c>
      <c r="L55">
        <v>0</v>
      </c>
      <c r="M55">
        <v>0.5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0"/>
        <v>13</v>
      </c>
      <c r="U55">
        <v>1</v>
      </c>
      <c r="V55">
        <f>T55+U55</f>
        <v>14</v>
      </c>
    </row>
    <row r="56" spans="1:22" x14ac:dyDescent="0.2">
      <c r="A56" s="11">
        <v>40361</v>
      </c>
      <c r="B56">
        <v>11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0.5</v>
      </c>
      <c r="J56">
        <v>0</v>
      </c>
      <c r="K56">
        <v>0</v>
      </c>
      <c r="L56">
        <v>0</v>
      </c>
      <c r="M56">
        <v>0.5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0"/>
        <v>13</v>
      </c>
      <c r="U56">
        <v>1</v>
      </c>
      <c r="V56">
        <f t="shared" si="1"/>
        <v>14</v>
      </c>
    </row>
    <row r="57" spans="1:22" x14ac:dyDescent="0.2">
      <c r="A57" s="11">
        <v>40362</v>
      </c>
      <c r="B57">
        <v>313.5</v>
      </c>
      <c r="C57">
        <v>29.25</v>
      </c>
      <c r="D57">
        <v>0</v>
      </c>
      <c r="E57">
        <v>1.25</v>
      </c>
      <c r="F57">
        <v>1</v>
      </c>
      <c r="G57">
        <v>0.5</v>
      </c>
      <c r="H57">
        <v>0</v>
      </c>
      <c r="I57">
        <v>14.75</v>
      </c>
      <c r="J57">
        <v>0</v>
      </c>
      <c r="K57">
        <v>0</v>
      </c>
      <c r="L57">
        <v>2.75</v>
      </c>
      <c r="M57">
        <v>0</v>
      </c>
      <c r="N57">
        <v>0</v>
      </c>
      <c r="O57">
        <v>3.25</v>
      </c>
      <c r="P57">
        <v>0</v>
      </c>
      <c r="Q57">
        <v>0</v>
      </c>
      <c r="R57">
        <v>0.25</v>
      </c>
      <c r="S57">
        <v>0</v>
      </c>
      <c r="T57">
        <f t="shared" si="0"/>
        <v>366.5</v>
      </c>
      <c r="U57">
        <v>28.75</v>
      </c>
      <c r="V57">
        <f t="shared" si="1"/>
        <v>395.25</v>
      </c>
    </row>
    <row r="58" spans="1:22" x14ac:dyDescent="0.2">
      <c r="A58" s="11">
        <v>40363</v>
      </c>
      <c r="B58">
        <v>313.5</v>
      </c>
      <c r="C58">
        <v>29.25</v>
      </c>
      <c r="D58">
        <v>0</v>
      </c>
      <c r="E58">
        <v>1.25</v>
      </c>
      <c r="F58">
        <v>1</v>
      </c>
      <c r="G58">
        <v>0.5</v>
      </c>
      <c r="H58">
        <v>0</v>
      </c>
      <c r="I58">
        <v>14.75</v>
      </c>
      <c r="J58">
        <v>0</v>
      </c>
      <c r="K58">
        <v>0</v>
      </c>
      <c r="L58">
        <v>2.75</v>
      </c>
      <c r="M58">
        <v>0</v>
      </c>
      <c r="N58">
        <v>0</v>
      </c>
      <c r="O58">
        <v>3.25</v>
      </c>
      <c r="P58">
        <v>0</v>
      </c>
      <c r="Q58">
        <v>0</v>
      </c>
      <c r="R58">
        <v>0.25</v>
      </c>
      <c r="S58">
        <v>0</v>
      </c>
      <c r="T58">
        <f t="shared" si="0"/>
        <v>366.5</v>
      </c>
      <c r="U58">
        <v>28.75</v>
      </c>
      <c r="V58">
        <f t="shared" si="1"/>
        <v>395.25</v>
      </c>
    </row>
    <row r="59" spans="1:22" x14ac:dyDescent="0.2">
      <c r="A59" s="11">
        <v>40364</v>
      </c>
      <c r="B59">
        <v>313.5</v>
      </c>
      <c r="C59">
        <v>29.25</v>
      </c>
      <c r="D59">
        <v>0</v>
      </c>
      <c r="E59">
        <v>1.25</v>
      </c>
      <c r="F59">
        <v>1</v>
      </c>
      <c r="G59">
        <v>0.5</v>
      </c>
      <c r="H59">
        <v>0</v>
      </c>
      <c r="I59">
        <v>14.75</v>
      </c>
      <c r="J59">
        <v>0</v>
      </c>
      <c r="K59">
        <v>0</v>
      </c>
      <c r="L59">
        <v>2.75</v>
      </c>
      <c r="M59">
        <v>0</v>
      </c>
      <c r="N59">
        <v>0</v>
      </c>
      <c r="O59">
        <v>3.25</v>
      </c>
      <c r="P59">
        <v>0</v>
      </c>
      <c r="Q59">
        <v>0</v>
      </c>
      <c r="R59">
        <v>0.25</v>
      </c>
      <c r="S59">
        <v>0</v>
      </c>
      <c r="T59">
        <f t="shared" si="0"/>
        <v>366.5</v>
      </c>
      <c r="U59">
        <v>28.75</v>
      </c>
      <c r="V59">
        <f t="shared" si="1"/>
        <v>395.25</v>
      </c>
    </row>
    <row r="60" spans="1:22" x14ac:dyDescent="0.2">
      <c r="A60" s="11">
        <v>40365</v>
      </c>
      <c r="B60">
        <v>313.5</v>
      </c>
      <c r="C60">
        <v>29.25</v>
      </c>
      <c r="D60">
        <v>0</v>
      </c>
      <c r="E60">
        <v>1.25</v>
      </c>
      <c r="F60">
        <v>1</v>
      </c>
      <c r="G60">
        <v>0.5</v>
      </c>
      <c r="H60">
        <v>0</v>
      </c>
      <c r="I60">
        <v>14.75</v>
      </c>
      <c r="J60">
        <v>0</v>
      </c>
      <c r="K60">
        <v>0</v>
      </c>
      <c r="L60">
        <v>2.75</v>
      </c>
      <c r="M60">
        <v>0</v>
      </c>
      <c r="N60">
        <v>0</v>
      </c>
      <c r="O60">
        <v>3.25</v>
      </c>
      <c r="P60">
        <v>0</v>
      </c>
      <c r="Q60">
        <v>0</v>
      </c>
      <c r="R60">
        <v>0.25</v>
      </c>
      <c r="S60">
        <v>0</v>
      </c>
      <c r="T60">
        <f t="shared" si="0"/>
        <v>366.5</v>
      </c>
      <c r="U60">
        <v>28.75</v>
      </c>
      <c r="V60">
        <f t="shared" si="1"/>
        <v>395.25</v>
      </c>
    </row>
    <row r="61" spans="1:22" x14ac:dyDescent="0.2">
      <c r="A61" s="11">
        <v>40366</v>
      </c>
      <c r="B61">
        <v>134</v>
      </c>
      <c r="C61">
        <v>4</v>
      </c>
      <c r="D61">
        <v>0</v>
      </c>
      <c r="E61">
        <v>0</v>
      </c>
      <c r="F61">
        <v>2</v>
      </c>
      <c r="G61">
        <v>0</v>
      </c>
      <c r="H61">
        <v>0</v>
      </c>
      <c r="I61">
        <v>9</v>
      </c>
      <c r="J61">
        <v>0</v>
      </c>
      <c r="K61">
        <v>0</v>
      </c>
      <c r="L61">
        <v>1</v>
      </c>
      <c r="M61">
        <v>0</v>
      </c>
      <c r="N61">
        <v>0</v>
      </c>
      <c r="O61">
        <v>3</v>
      </c>
      <c r="P61">
        <v>0</v>
      </c>
      <c r="Q61">
        <v>0</v>
      </c>
      <c r="R61">
        <v>0</v>
      </c>
      <c r="S61">
        <v>0</v>
      </c>
      <c r="T61">
        <f t="shared" si="0"/>
        <v>153</v>
      </c>
      <c r="U61">
        <v>11</v>
      </c>
      <c r="V61">
        <f t="shared" si="1"/>
        <v>164</v>
      </c>
    </row>
    <row r="62" spans="1:22" x14ac:dyDescent="0.2">
      <c r="A62" s="11">
        <v>40367</v>
      </c>
      <c r="B62">
        <v>102</v>
      </c>
      <c r="C62">
        <v>7.5</v>
      </c>
      <c r="D62">
        <v>0</v>
      </c>
      <c r="E62">
        <v>0</v>
      </c>
      <c r="F62">
        <v>1.5</v>
      </c>
      <c r="G62">
        <v>2.5</v>
      </c>
      <c r="H62">
        <v>0</v>
      </c>
      <c r="I62">
        <v>5.5</v>
      </c>
      <c r="J62">
        <v>0</v>
      </c>
      <c r="K62">
        <v>0</v>
      </c>
      <c r="L62">
        <v>0</v>
      </c>
      <c r="M62">
        <v>3</v>
      </c>
      <c r="N62">
        <v>0</v>
      </c>
      <c r="O62">
        <v>2.5</v>
      </c>
      <c r="P62">
        <v>0</v>
      </c>
      <c r="Q62">
        <v>0</v>
      </c>
      <c r="R62">
        <v>0.5</v>
      </c>
      <c r="S62">
        <v>0</v>
      </c>
      <c r="T62">
        <f t="shared" si="0"/>
        <v>125</v>
      </c>
      <c r="U62">
        <v>40</v>
      </c>
      <c r="V62">
        <f t="shared" si="1"/>
        <v>165</v>
      </c>
    </row>
    <row r="63" spans="1:22" x14ac:dyDescent="0.2">
      <c r="A63" s="11">
        <v>40368</v>
      </c>
      <c r="B63">
        <v>102</v>
      </c>
      <c r="C63">
        <v>7.5</v>
      </c>
      <c r="D63">
        <v>0</v>
      </c>
      <c r="E63">
        <v>0</v>
      </c>
      <c r="F63">
        <v>1.5</v>
      </c>
      <c r="G63">
        <v>2.5</v>
      </c>
      <c r="H63">
        <v>0</v>
      </c>
      <c r="I63">
        <v>5.5</v>
      </c>
      <c r="J63">
        <v>0</v>
      </c>
      <c r="K63">
        <v>0</v>
      </c>
      <c r="L63">
        <v>0</v>
      </c>
      <c r="M63">
        <v>3</v>
      </c>
      <c r="N63">
        <v>0</v>
      </c>
      <c r="O63">
        <v>2.5</v>
      </c>
      <c r="P63">
        <v>0</v>
      </c>
      <c r="Q63">
        <v>0</v>
      </c>
      <c r="R63">
        <v>0.5</v>
      </c>
      <c r="S63">
        <v>0</v>
      </c>
      <c r="T63">
        <f t="shared" si="0"/>
        <v>125</v>
      </c>
      <c r="U63">
        <v>40</v>
      </c>
      <c r="V63">
        <f t="shared" si="1"/>
        <v>165</v>
      </c>
    </row>
    <row r="64" spans="1:22" x14ac:dyDescent="0.2">
      <c r="A64" s="11">
        <v>40369</v>
      </c>
      <c r="B64">
        <v>144.33000000000001</v>
      </c>
      <c r="C64">
        <v>8.67</v>
      </c>
      <c r="D64">
        <v>0</v>
      </c>
      <c r="E64">
        <v>0</v>
      </c>
      <c r="F64">
        <v>1.67</v>
      </c>
      <c r="G64">
        <v>3.33</v>
      </c>
      <c r="H64">
        <v>0</v>
      </c>
      <c r="I64">
        <v>7.67</v>
      </c>
      <c r="J64">
        <v>0</v>
      </c>
      <c r="K64">
        <v>0</v>
      </c>
      <c r="L64">
        <v>0</v>
      </c>
      <c r="M64">
        <v>4</v>
      </c>
      <c r="N64">
        <v>0</v>
      </c>
      <c r="O64">
        <v>4</v>
      </c>
      <c r="P64">
        <v>0</v>
      </c>
      <c r="Q64">
        <v>0</v>
      </c>
      <c r="R64">
        <v>0</v>
      </c>
      <c r="S64">
        <v>0</v>
      </c>
      <c r="T64">
        <f t="shared" si="0"/>
        <v>173.67</v>
      </c>
      <c r="U64">
        <v>37.33</v>
      </c>
      <c r="V64">
        <f t="shared" si="1"/>
        <v>211</v>
      </c>
    </row>
    <row r="65" spans="1:22" x14ac:dyDescent="0.2">
      <c r="A65" s="11">
        <v>40370</v>
      </c>
      <c r="B65">
        <v>144.33000000000001</v>
      </c>
      <c r="C65">
        <v>8.67</v>
      </c>
      <c r="D65">
        <v>0</v>
      </c>
      <c r="E65">
        <v>0</v>
      </c>
      <c r="F65">
        <v>1.67</v>
      </c>
      <c r="G65">
        <v>3.33</v>
      </c>
      <c r="H65">
        <v>0</v>
      </c>
      <c r="I65">
        <v>7.67</v>
      </c>
      <c r="J65">
        <v>0</v>
      </c>
      <c r="K65">
        <v>0</v>
      </c>
      <c r="L65">
        <v>0</v>
      </c>
      <c r="M65">
        <v>4</v>
      </c>
      <c r="N65">
        <v>0</v>
      </c>
      <c r="O65">
        <v>4</v>
      </c>
      <c r="P65">
        <v>0</v>
      </c>
      <c r="Q65">
        <v>0</v>
      </c>
      <c r="R65">
        <v>0</v>
      </c>
      <c r="S65">
        <v>0</v>
      </c>
      <c r="T65">
        <f t="shared" si="0"/>
        <v>173.67</v>
      </c>
      <c r="U65">
        <v>37.33</v>
      </c>
      <c r="V65">
        <f t="shared" si="1"/>
        <v>211</v>
      </c>
    </row>
    <row r="66" spans="1:22" x14ac:dyDescent="0.2">
      <c r="A66" s="11">
        <v>40371</v>
      </c>
      <c r="B66">
        <v>144.33000000000001</v>
      </c>
      <c r="C66">
        <v>8.67</v>
      </c>
      <c r="D66">
        <v>0</v>
      </c>
      <c r="E66">
        <v>0</v>
      </c>
      <c r="F66">
        <v>1.67</v>
      </c>
      <c r="G66">
        <v>3.33</v>
      </c>
      <c r="H66">
        <v>0</v>
      </c>
      <c r="I66">
        <v>7.67</v>
      </c>
      <c r="J66">
        <v>0</v>
      </c>
      <c r="K66">
        <v>0</v>
      </c>
      <c r="L66">
        <v>0</v>
      </c>
      <c r="M66">
        <v>4</v>
      </c>
      <c r="N66">
        <v>0</v>
      </c>
      <c r="O66">
        <v>4</v>
      </c>
      <c r="P66">
        <v>0</v>
      </c>
      <c r="Q66">
        <v>0</v>
      </c>
      <c r="R66">
        <v>0</v>
      </c>
      <c r="S66">
        <v>0</v>
      </c>
      <c r="T66">
        <f t="shared" si="0"/>
        <v>173.67</v>
      </c>
      <c r="U66">
        <v>37.33</v>
      </c>
      <c r="V66">
        <f>T66+U66</f>
        <v>211</v>
      </c>
    </row>
    <row r="67" spans="1:22" x14ac:dyDescent="0.2">
      <c r="A67" s="11">
        <v>40372</v>
      </c>
      <c r="B67" s="24" t="s">
        <v>32</v>
      </c>
      <c r="C67" s="24" t="s">
        <v>32</v>
      </c>
      <c r="D67" s="24" t="s">
        <v>32</v>
      </c>
      <c r="E67" s="24" t="s">
        <v>32</v>
      </c>
      <c r="F67" s="24" t="s">
        <v>32</v>
      </c>
      <c r="G67" s="24" t="s">
        <v>32</v>
      </c>
      <c r="H67" s="24" t="s">
        <v>32</v>
      </c>
      <c r="I67" s="24" t="s">
        <v>32</v>
      </c>
      <c r="J67" s="24" t="s">
        <v>32</v>
      </c>
      <c r="K67" s="24" t="s">
        <v>32</v>
      </c>
      <c r="L67" s="24" t="s">
        <v>32</v>
      </c>
      <c r="M67" s="24" t="s">
        <v>32</v>
      </c>
      <c r="N67" s="24" t="s">
        <v>32</v>
      </c>
      <c r="O67" s="24" t="s">
        <v>32</v>
      </c>
      <c r="P67" s="24" t="s">
        <v>32</v>
      </c>
      <c r="Q67" s="24" t="s">
        <v>32</v>
      </c>
      <c r="R67" s="24" t="s">
        <v>32</v>
      </c>
      <c r="S67" s="24" t="s">
        <v>32</v>
      </c>
      <c r="T67">
        <f t="shared" si="0"/>
        <v>0</v>
      </c>
      <c r="U67" s="24" t="s">
        <v>32</v>
      </c>
      <c r="V67" t="e">
        <f>T67+U67</f>
        <v>#VALUE!</v>
      </c>
    </row>
    <row r="68" spans="1:22" x14ac:dyDescent="0.2">
      <c r="A68" s="11">
        <v>40373</v>
      </c>
      <c r="B68" s="24" t="s">
        <v>32</v>
      </c>
      <c r="C68" s="24" t="s">
        <v>32</v>
      </c>
      <c r="D68" s="24" t="s">
        <v>32</v>
      </c>
      <c r="E68" s="24" t="s">
        <v>32</v>
      </c>
      <c r="F68" s="24" t="s">
        <v>32</v>
      </c>
      <c r="G68" s="24" t="s">
        <v>32</v>
      </c>
      <c r="H68" s="24" t="s">
        <v>32</v>
      </c>
      <c r="I68" s="24" t="s">
        <v>32</v>
      </c>
      <c r="J68" s="24" t="s">
        <v>32</v>
      </c>
      <c r="K68" s="24" t="s">
        <v>32</v>
      </c>
      <c r="L68" s="24" t="s">
        <v>32</v>
      </c>
      <c r="M68" s="24" t="s">
        <v>32</v>
      </c>
      <c r="N68" s="24" t="s">
        <v>32</v>
      </c>
      <c r="O68" s="24" t="s">
        <v>32</v>
      </c>
      <c r="P68" s="24" t="s">
        <v>32</v>
      </c>
      <c r="Q68" s="24" t="s">
        <v>32</v>
      </c>
      <c r="R68" s="24" t="s">
        <v>32</v>
      </c>
      <c r="S68" s="24" t="s">
        <v>32</v>
      </c>
      <c r="T68">
        <f t="shared" si="0"/>
        <v>0</v>
      </c>
      <c r="U68" s="24" t="s">
        <v>32</v>
      </c>
      <c r="V68" t="e">
        <f t="shared" si="1"/>
        <v>#VALUE!</v>
      </c>
    </row>
    <row r="69" spans="1:22" x14ac:dyDescent="0.2">
      <c r="A69" s="11">
        <v>40374</v>
      </c>
      <c r="B69" s="24" t="s">
        <v>32</v>
      </c>
      <c r="C69" s="24" t="s">
        <v>32</v>
      </c>
      <c r="D69" s="24" t="s">
        <v>32</v>
      </c>
      <c r="E69" s="24" t="s">
        <v>32</v>
      </c>
      <c r="F69" s="24" t="s">
        <v>32</v>
      </c>
      <c r="G69" s="24" t="s">
        <v>32</v>
      </c>
      <c r="H69" s="24" t="s">
        <v>32</v>
      </c>
      <c r="I69" s="24" t="s">
        <v>32</v>
      </c>
      <c r="J69" s="24" t="s">
        <v>32</v>
      </c>
      <c r="K69" s="24" t="s">
        <v>32</v>
      </c>
      <c r="L69" s="24" t="s">
        <v>32</v>
      </c>
      <c r="M69" s="24" t="s">
        <v>32</v>
      </c>
      <c r="N69" s="24" t="s">
        <v>32</v>
      </c>
      <c r="O69" s="24" t="s">
        <v>32</v>
      </c>
      <c r="P69" s="24" t="s">
        <v>32</v>
      </c>
      <c r="Q69" s="24" t="s">
        <v>32</v>
      </c>
      <c r="R69" s="24" t="s">
        <v>32</v>
      </c>
      <c r="S69" s="24" t="s">
        <v>32</v>
      </c>
      <c r="T69">
        <f t="shared" si="0"/>
        <v>0</v>
      </c>
      <c r="U69" s="24" t="s">
        <v>32</v>
      </c>
      <c r="V69" t="e">
        <f t="shared" si="1"/>
        <v>#VALUE!</v>
      </c>
    </row>
    <row r="70" spans="1:22" x14ac:dyDescent="0.2">
      <c r="A70" s="11">
        <v>40375</v>
      </c>
      <c r="B70" s="24" t="s">
        <v>32</v>
      </c>
      <c r="C70" s="24" t="s">
        <v>32</v>
      </c>
      <c r="D70" s="24" t="s">
        <v>32</v>
      </c>
      <c r="E70" s="24" t="s">
        <v>32</v>
      </c>
      <c r="F70" s="24" t="s">
        <v>32</v>
      </c>
      <c r="G70" s="24" t="s">
        <v>32</v>
      </c>
      <c r="H70" s="24" t="s">
        <v>32</v>
      </c>
      <c r="I70" s="24" t="s">
        <v>32</v>
      </c>
      <c r="J70" s="24" t="s">
        <v>32</v>
      </c>
      <c r="K70" s="24" t="s">
        <v>32</v>
      </c>
      <c r="L70" s="24" t="s">
        <v>32</v>
      </c>
      <c r="M70" s="24" t="s">
        <v>32</v>
      </c>
      <c r="N70" s="24" t="s">
        <v>32</v>
      </c>
      <c r="O70" s="24" t="s">
        <v>32</v>
      </c>
      <c r="P70" s="24" t="s">
        <v>32</v>
      </c>
      <c r="Q70" s="24" t="s">
        <v>32</v>
      </c>
      <c r="R70" s="24" t="s">
        <v>32</v>
      </c>
      <c r="S70" s="24" t="s">
        <v>32</v>
      </c>
      <c r="T70">
        <f t="shared" si="0"/>
        <v>0</v>
      </c>
      <c r="U70" s="24" t="s">
        <v>32</v>
      </c>
      <c r="V70" t="e">
        <f t="shared" si="1"/>
        <v>#VALUE!</v>
      </c>
    </row>
    <row r="71" spans="1:22" x14ac:dyDescent="0.2">
      <c r="A71" s="11">
        <v>40376</v>
      </c>
      <c r="B71">
        <v>36.299999999999997</v>
      </c>
      <c r="C71">
        <v>0</v>
      </c>
      <c r="D71">
        <v>0</v>
      </c>
      <c r="E71">
        <v>0.33</v>
      </c>
      <c r="F71">
        <v>1</v>
      </c>
      <c r="G71">
        <v>0</v>
      </c>
      <c r="H71">
        <v>0</v>
      </c>
      <c r="I71">
        <v>11.6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</v>
      </c>
      <c r="S71">
        <v>0</v>
      </c>
      <c r="T71">
        <f t="shared" si="0"/>
        <v>49.559999999999995</v>
      </c>
      <c r="U71">
        <v>3.33</v>
      </c>
      <c r="V71">
        <f t="shared" si="1"/>
        <v>52.889999999999993</v>
      </c>
    </row>
    <row r="72" spans="1:22" x14ac:dyDescent="0.2">
      <c r="A72" s="11">
        <v>40377</v>
      </c>
      <c r="B72">
        <v>36.299999999999997</v>
      </c>
      <c r="C72">
        <v>0</v>
      </c>
      <c r="D72">
        <v>0</v>
      </c>
      <c r="E72">
        <v>0.33</v>
      </c>
      <c r="F72">
        <v>1</v>
      </c>
      <c r="G72">
        <v>0</v>
      </c>
      <c r="H72">
        <v>0</v>
      </c>
      <c r="I72">
        <v>11.6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</v>
      </c>
      <c r="S72">
        <v>0</v>
      </c>
      <c r="T72">
        <f t="shared" si="0"/>
        <v>49.559999999999995</v>
      </c>
      <c r="U72">
        <v>3.33</v>
      </c>
      <c r="V72">
        <f t="shared" si="1"/>
        <v>52.889999999999993</v>
      </c>
    </row>
    <row r="73" spans="1:22" x14ac:dyDescent="0.2">
      <c r="A73" s="11">
        <v>40378</v>
      </c>
      <c r="B73">
        <v>36.299999999999997</v>
      </c>
      <c r="C73">
        <v>0</v>
      </c>
      <c r="D73">
        <v>0</v>
      </c>
      <c r="E73">
        <v>0.33</v>
      </c>
      <c r="F73">
        <v>1</v>
      </c>
      <c r="G73">
        <v>0</v>
      </c>
      <c r="H73">
        <v>0</v>
      </c>
      <c r="I73">
        <v>11.6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</v>
      </c>
      <c r="S73">
        <v>0</v>
      </c>
      <c r="T73">
        <f t="shared" ref="T73:T74" si="2">SUM(B73:S73)</f>
        <v>49.559999999999995</v>
      </c>
      <c r="U73">
        <v>3.33</v>
      </c>
      <c r="V73">
        <f t="shared" ref="V73:V74" si="3">T73+U73</f>
        <v>52.889999999999993</v>
      </c>
    </row>
    <row r="74" spans="1:22" x14ac:dyDescent="0.2">
      <c r="A74" s="11">
        <v>40379</v>
      </c>
      <c r="B74">
        <v>275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1.5</v>
      </c>
      <c r="K74">
        <v>0</v>
      </c>
      <c r="L74">
        <v>2.5</v>
      </c>
      <c r="M74">
        <v>4</v>
      </c>
      <c r="N74">
        <v>0</v>
      </c>
      <c r="O74">
        <v>12.5</v>
      </c>
      <c r="P74">
        <v>0</v>
      </c>
      <c r="Q74">
        <v>0</v>
      </c>
      <c r="R74">
        <v>0</v>
      </c>
      <c r="S74">
        <v>0</v>
      </c>
      <c r="T74">
        <f t="shared" si="2"/>
        <v>345.5</v>
      </c>
      <c r="U74">
        <v>20</v>
      </c>
      <c r="V74">
        <f t="shared" si="3"/>
        <v>365.5</v>
      </c>
    </row>
    <row r="75" spans="1:22" x14ac:dyDescent="0.2">
      <c r="A75" s="11">
        <v>40380</v>
      </c>
      <c r="B75">
        <v>275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50</v>
      </c>
      <c r="J75">
        <v>1.5</v>
      </c>
      <c r="K75">
        <v>0</v>
      </c>
      <c r="L75">
        <v>2.5</v>
      </c>
      <c r="M75">
        <v>4</v>
      </c>
      <c r="N75">
        <v>0</v>
      </c>
      <c r="O75">
        <v>12.5</v>
      </c>
      <c r="P75">
        <v>0</v>
      </c>
      <c r="Q75">
        <v>0</v>
      </c>
      <c r="R75">
        <v>0</v>
      </c>
      <c r="S75">
        <v>0</v>
      </c>
      <c r="T75">
        <f t="shared" ref="T75:T136" si="4">SUM(B75:S75)</f>
        <v>345.5</v>
      </c>
      <c r="U75">
        <v>20</v>
      </c>
      <c r="V75">
        <f t="shared" ref="V75:V110" si="5">T75+U75</f>
        <v>365.5</v>
      </c>
    </row>
    <row r="76" spans="1:22" x14ac:dyDescent="0.2">
      <c r="A76" s="11">
        <v>40381</v>
      </c>
      <c r="B76">
        <v>120</v>
      </c>
      <c r="C76">
        <v>1</v>
      </c>
      <c r="D76">
        <v>0</v>
      </c>
      <c r="E76">
        <v>0</v>
      </c>
      <c r="F76">
        <v>0</v>
      </c>
      <c r="G76">
        <v>0</v>
      </c>
      <c r="H76" s="1">
        <v>0</v>
      </c>
      <c r="I76" s="4">
        <v>8.5</v>
      </c>
      <c r="J76" s="4">
        <v>0</v>
      </c>
      <c r="K76" s="4">
        <v>0</v>
      </c>
      <c r="L76" s="4">
        <v>0</v>
      </c>
      <c r="M76" s="4">
        <v>1.5</v>
      </c>
      <c r="N76" s="1">
        <v>0</v>
      </c>
      <c r="O76" s="4">
        <v>2</v>
      </c>
      <c r="P76" s="4">
        <v>0</v>
      </c>
      <c r="Q76" s="1">
        <v>0</v>
      </c>
      <c r="R76" s="4">
        <v>0</v>
      </c>
      <c r="S76" s="1">
        <v>0</v>
      </c>
      <c r="T76">
        <f t="shared" si="4"/>
        <v>133</v>
      </c>
      <c r="U76">
        <v>175.5</v>
      </c>
      <c r="V76">
        <f t="shared" si="5"/>
        <v>308.5</v>
      </c>
    </row>
    <row r="77" spans="1:22" x14ac:dyDescent="0.2">
      <c r="A77" s="11">
        <v>40382</v>
      </c>
      <c r="B77">
        <v>120</v>
      </c>
      <c r="C77">
        <v>1</v>
      </c>
      <c r="D77">
        <v>0</v>
      </c>
      <c r="E77">
        <v>0</v>
      </c>
      <c r="F77">
        <v>0</v>
      </c>
      <c r="G77">
        <v>0</v>
      </c>
      <c r="H77" s="1">
        <v>0</v>
      </c>
      <c r="I77" s="4">
        <v>8.5</v>
      </c>
      <c r="J77" s="4">
        <v>0</v>
      </c>
      <c r="K77" s="4">
        <v>0</v>
      </c>
      <c r="L77" s="4">
        <v>0</v>
      </c>
      <c r="M77" s="4">
        <v>1.5</v>
      </c>
      <c r="N77" s="1">
        <v>0</v>
      </c>
      <c r="O77" s="4">
        <v>2</v>
      </c>
      <c r="P77" s="4">
        <v>0</v>
      </c>
      <c r="Q77" s="1">
        <v>0</v>
      </c>
      <c r="R77" s="4">
        <v>0</v>
      </c>
      <c r="S77" s="1">
        <v>0</v>
      </c>
      <c r="T77">
        <f t="shared" si="4"/>
        <v>133</v>
      </c>
      <c r="U77">
        <v>175.5</v>
      </c>
      <c r="V77">
        <f t="shared" si="5"/>
        <v>308.5</v>
      </c>
    </row>
    <row r="78" spans="1:22" x14ac:dyDescent="0.2">
      <c r="A78" s="11">
        <v>40383</v>
      </c>
      <c r="B78">
        <v>186</v>
      </c>
      <c r="C78">
        <v>4</v>
      </c>
      <c r="D78">
        <v>0</v>
      </c>
      <c r="E78">
        <v>6</v>
      </c>
      <c r="F78">
        <v>2</v>
      </c>
      <c r="G78">
        <v>0</v>
      </c>
      <c r="H78">
        <v>0</v>
      </c>
      <c r="I78">
        <v>18</v>
      </c>
      <c r="J78">
        <v>0</v>
      </c>
      <c r="K78">
        <v>0</v>
      </c>
      <c r="L78">
        <v>8</v>
      </c>
      <c r="M78">
        <v>0</v>
      </c>
      <c r="N78">
        <v>0</v>
      </c>
      <c r="O78">
        <v>12</v>
      </c>
      <c r="P78">
        <v>0</v>
      </c>
      <c r="Q78">
        <v>0</v>
      </c>
      <c r="R78">
        <v>4</v>
      </c>
      <c r="S78">
        <v>0</v>
      </c>
      <c r="T78">
        <f t="shared" si="4"/>
        <v>240</v>
      </c>
      <c r="U78">
        <v>164</v>
      </c>
      <c r="V78">
        <f>T78+U78</f>
        <v>404</v>
      </c>
    </row>
    <row r="79" spans="1:22" x14ac:dyDescent="0.2">
      <c r="A79" s="11">
        <v>40384</v>
      </c>
      <c r="B79">
        <v>186</v>
      </c>
      <c r="C79">
        <v>4</v>
      </c>
      <c r="D79">
        <v>0</v>
      </c>
      <c r="E79">
        <v>6</v>
      </c>
      <c r="F79">
        <v>2</v>
      </c>
      <c r="G79">
        <v>0</v>
      </c>
      <c r="H79">
        <v>0</v>
      </c>
      <c r="I79">
        <v>18</v>
      </c>
      <c r="J79">
        <v>0</v>
      </c>
      <c r="K79">
        <v>0</v>
      </c>
      <c r="L79">
        <v>8</v>
      </c>
      <c r="M79">
        <v>0</v>
      </c>
      <c r="N79">
        <v>0</v>
      </c>
      <c r="O79">
        <v>12</v>
      </c>
      <c r="P79">
        <v>0</v>
      </c>
      <c r="Q79">
        <v>0</v>
      </c>
      <c r="R79">
        <v>4</v>
      </c>
      <c r="S79">
        <v>0</v>
      </c>
      <c r="T79">
        <f t="shared" si="4"/>
        <v>240</v>
      </c>
      <c r="U79">
        <v>164</v>
      </c>
      <c r="V79">
        <f t="shared" si="5"/>
        <v>404</v>
      </c>
    </row>
    <row r="80" spans="1:22" x14ac:dyDescent="0.2">
      <c r="A80" s="11">
        <v>40385</v>
      </c>
      <c r="B80">
        <v>186</v>
      </c>
      <c r="C80">
        <v>4</v>
      </c>
      <c r="D80">
        <v>0</v>
      </c>
      <c r="E80">
        <v>6</v>
      </c>
      <c r="F80">
        <v>2</v>
      </c>
      <c r="G80">
        <v>0</v>
      </c>
      <c r="H80">
        <v>0</v>
      </c>
      <c r="I80">
        <v>18</v>
      </c>
      <c r="J80">
        <v>0</v>
      </c>
      <c r="K80">
        <v>0</v>
      </c>
      <c r="L80">
        <v>8</v>
      </c>
      <c r="M80">
        <v>0</v>
      </c>
      <c r="N80">
        <v>0</v>
      </c>
      <c r="O80">
        <v>12</v>
      </c>
      <c r="P80">
        <v>0</v>
      </c>
      <c r="Q80">
        <v>0</v>
      </c>
      <c r="R80">
        <v>4</v>
      </c>
      <c r="S80">
        <v>0</v>
      </c>
      <c r="T80">
        <f t="shared" si="4"/>
        <v>240</v>
      </c>
      <c r="U80">
        <v>164</v>
      </c>
      <c r="V80">
        <f t="shared" si="5"/>
        <v>404</v>
      </c>
    </row>
    <row r="81" spans="1:22" x14ac:dyDescent="0.2">
      <c r="A81" s="11">
        <v>40386</v>
      </c>
      <c r="B81">
        <v>1102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10.5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f t="shared" si="4"/>
        <v>1113.5</v>
      </c>
      <c r="U81">
        <v>111.5</v>
      </c>
      <c r="V81">
        <f t="shared" si="5"/>
        <v>1225</v>
      </c>
    </row>
    <row r="82" spans="1:22" x14ac:dyDescent="0.2">
      <c r="A82" s="11">
        <v>40387</v>
      </c>
      <c r="B82">
        <v>1102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10.5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f t="shared" si="4"/>
        <v>1113.5</v>
      </c>
      <c r="U82">
        <v>111.5</v>
      </c>
      <c r="V82">
        <f t="shared" si="5"/>
        <v>1225</v>
      </c>
    </row>
    <row r="83" spans="1:22" x14ac:dyDescent="0.2">
      <c r="A83" s="11">
        <v>40388</v>
      </c>
      <c r="B83">
        <v>1108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  <c r="I83">
        <v>12</v>
      </c>
      <c r="J83">
        <v>0</v>
      </c>
      <c r="K83">
        <v>0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0</v>
      </c>
      <c r="S83">
        <v>0</v>
      </c>
      <c r="T83">
        <f t="shared" si="4"/>
        <v>1128</v>
      </c>
      <c r="U83">
        <v>152</v>
      </c>
      <c r="V83">
        <f t="shared" si="5"/>
        <v>1280</v>
      </c>
    </row>
    <row r="84" spans="1:22" x14ac:dyDescent="0.2">
      <c r="A84" s="11">
        <v>40389</v>
      </c>
      <c r="B84">
        <v>1108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0</v>
      </c>
      <c r="K84">
        <v>0</v>
      </c>
      <c r="L84">
        <v>0</v>
      </c>
      <c r="M84">
        <v>0</v>
      </c>
      <c r="N84">
        <v>0</v>
      </c>
      <c r="O84">
        <v>4</v>
      </c>
      <c r="P84">
        <v>0</v>
      </c>
      <c r="Q84">
        <v>0</v>
      </c>
      <c r="R84">
        <v>0</v>
      </c>
      <c r="S84">
        <v>0</v>
      </c>
      <c r="T84">
        <f t="shared" si="4"/>
        <v>1128</v>
      </c>
      <c r="U84">
        <v>152</v>
      </c>
      <c r="V84">
        <f t="shared" si="5"/>
        <v>1280</v>
      </c>
    </row>
    <row r="85" spans="1:22" x14ac:dyDescent="0.2">
      <c r="A85" s="11">
        <v>40390</v>
      </c>
      <c r="B85">
        <v>1537</v>
      </c>
      <c r="C85">
        <v>9.66</v>
      </c>
      <c r="D85">
        <v>0</v>
      </c>
      <c r="E85">
        <v>0</v>
      </c>
      <c r="F85">
        <v>0</v>
      </c>
      <c r="G85">
        <v>0</v>
      </c>
      <c r="H85">
        <v>0</v>
      </c>
      <c r="I85">
        <v>15.3</v>
      </c>
      <c r="J85">
        <v>0</v>
      </c>
      <c r="K85">
        <v>0</v>
      </c>
      <c r="L85">
        <v>0</v>
      </c>
      <c r="M85">
        <v>0</v>
      </c>
      <c r="N85">
        <v>0</v>
      </c>
      <c r="O85">
        <v>6</v>
      </c>
      <c r="P85">
        <v>0</v>
      </c>
      <c r="Q85">
        <v>0</v>
      </c>
      <c r="R85">
        <v>0</v>
      </c>
      <c r="S85">
        <v>0</v>
      </c>
      <c r="T85">
        <f t="shared" si="4"/>
        <v>1567.96</v>
      </c>
      <c r="U85">
        <v>128.30000000000001</v>
      </c>
      <c r="V85">
        <f t="shared" si="5"/>
        <v>1696.26</v>
      </c>
    </row>
    <row r="86" spans="1:22" x14ac:dyDescent="0.2">
      <c r="A86" s="11">
        <v>40391</v>
      </c>
      <c r="B86">
        <v>1537</v>
      </c>
      <c r="C86">
        <v>9.66</v>
      </c>
      <c r="D86">
        <v>0</v>
      </c>
      <c r="E86">
        <v>0</v>
      </c>
      <c r="F86">
        <v>0</v>
      </c>
      <c r="G86">
        <v>0</v>
      </c>
      <c r="H86">
        <v>0</v>
      </c>
      <c r="I86">
        <v>15.3</v>
      </c>
      <c r="J86">
        <v>0</v>
      </c>
      <c r="K86">
        <v>0</v>
      </c>
      <c r="L86">
        <v>0</v>
      </c>
      <c r="M86">
        <v>0</v>
      </c>
      <c r="N86">
        <v>0</v>
      </c>
      <c r="O86">
        <v>6</v>
      </c>
      <c r="P86">
        <v>0</v>
      </c>
      <c r="Q86">
        <v>0</v>
      </c>
      <c r="R86">
        <v>0</v>
      </c>
      <c r="S86">
        <v>0</v>
      </c>
      <c r="T86">
        <f t="shared" si="4"/>
        <v>1567.96</v>
      </c>
      <c r="U86">
        <v>128.30000000000001</v>
      </c>
      <c r="V86">
        <f t="shared" si="5"/>
        <v>1696.26</v>
      </c>
    </row>
    <row r="87" spans="1:22" x14ac:dyDescent="0.2">
      <c r="A87" s="11">
        <v>40392</v>
      </c>
      <c r="B87">
        <v>1537</v>
      </c>
      <c r="C87">
        <v>9.66</v>
      </c>
      <c r="D87">
        <v>0</v>
      </c>
      <c r="E87">
        <v>0</v>
      </c>
      <c r="F87">
        <v>0</v>
      </c>
      <c r="G87">
        <v>0</v>
      </c>
      <c r="H87">
        <v>0</v>
      </c>
      <c r="I87">
        <v>15.3</v>
      </c>
      <c r="J87">
        <v>0</v>
      </c>
      <c r="K87">
        <v>0</v>
      </c>
      <c r="L87">
        <v>0</v>
      </c>
      <c r="M87">
        <v>0</v>
      </c>
      <c r="N87">
        <v>0</v>
      </c>
      <c r="O87">
        <v>6</v>
      </c>
      <c r="P87">
        <v>0</v>
      </c>
      <c r="Q87">
        <v>0</v>
      </c>
      <c r="R87">
        <v>0</v>
      </c>
      <c r="S87">
        <v>0</v>
      </c>
      <c r="T87">
        <f t="shared" si="4"/>
        <v>1567.96</v>
      </c>
      <c r="U87">
        <v>128.30000000000001</v>
      </c>
      <c r="V87">
        <f t="shared" si="5"/>
        <v>1696.26</v>
      </c>
    </row>
    <row r="88" spans="1:22" x14ac:dyDescent="0.2">
      <c r="A88" s="11">
        <v>40393</v>
      </c>
      <c r="B88">
        <v>1760</v>
      </c>
      <c r="C88">
        <v>64</v>
      </c>
      <c r="D88">
        <v>0</v>
      </c>
      <c r="E88">
        <v>0</v>
      </c>
      <c r="F88">
        <v>0</v>
      </c>
      <c r="G88">
        <v>3.5</v>
      </c>
      <c r="H88" s="1">
        <v>0</v>
      </c>
      <c r="I88" s="4">
        <v>48</v>
      </c>
      <c r="J88" s="4">
        <v>0</v>
      </c>
      <c r="K88" s="4">
        <v>0</v>
      </c>
      <c r="L88" s="4">
        <v>0</v>
      </c>
      <c r="M88" s="4">
        <v>0</v>
      </c>
      <c r="N88" s="1">
        <v>0</v>
      </c>
      <c r="O88" s="4">
        <v>0</v>
      </c>
      <c r="P88" s="4">
        <v>0</v>
      </c>
      <c r="Q88" s="1">
        <v>0</v>
      </c>
      <c r="R88" s="4">
        <v>0</v>
      </c>
      <c r="S88" s="1">
        <v>0</v>
      </c>
      <c r="T88">
        <f t="shared" si="4"/>
        <v>1875.5</v>
      </c>
      <c r="U88">
        <v>288</v>
      </c>
      <c r="V88">
        <f t="shared" si="5"/>
        <v>2163.5</v>
      </c>
    </row>
    <row r="89" spans="1:22" x14ac:dyDescent="0.2">
      <c r="A89" s="11">
        <v>40394</v>
      </c>
      <c r="B89">
        <v>1760</v>
      </c>
      <c r="C89">
        <v>64</v>
      </c>
      <c r="D89">
        <v>0</v>
      </c>
      <c r="E89">
        <v>0</v>
      </c>
      <c r="F89">
        <v>0</v>
      </c>
      <c r="G89">
        <v>3.5</v>
      </c>
      <c r="H89" s="1">
        <v>0</v>
      </c>
      <c r="I89" s="4">
        <v>48</v>
      </c>
      <c r="J89" s="4">
        <v>0</v>
      </c>
      <c r="K89" s="4">
        <v>0</v>
      </c>
      <c r="L89" s="4">
        <v>0</v>
      </c>
      <c r="M89" s="4">
        <v>0</v>
      </c>
      <c r="N89" s="1">
        <v>0</v>
      </c>
      <c r="O89" s="4">
        <v>0</v>
      </c>
      <c r="P89" s="4">
        <v>0</v>
      </c>
      <c r="Q89" s="1">
        <v>0</v>
      </c>
      <c r="R89" s="4">
        <v>0</v>
      </c>
      <c r="S89" s="1">
        <v>0</v>
      </c>
      <c r="T89">
        <f t="shared" si="4"/>
        <v>1875.5</v>
      </c>
      <c r="U89">
        <v>288</v>
      </c>
      <c r="V89">
        <f t="shared" si="5"/>
        <v>2163.5</v>
      </c>
    </row>
    <row r="90" spans="1:22" x14ac:dyDescent="0.2">
      <c r="A90" s="11">
        <v>40395</v>
      </c>
      <c r="B90">
        <v>432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4"/>
        <v>480</v>
      </c>
      <c r="U90">
        <v>416</v>
      </c>
      <c r="V90">
        <f>T90+U90</f>
        <v>896</v>
      </c>
    </row>
    <row r="91" spans="1:22" x14ac:dyDescent="0.2">
      <c r="A91" s="11">
        <v>40396</v>
      </c>
      <c r="B91">
        <v>432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48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480</v>
      </c>
      <c r="U91">
        <v>416</v>
      </c>
      <c r="V91">
        <f t="shared" si="5"/>
        <v>896</v>
      </c>
    </row>
    <row r="92" spans="1:22" x14ac:dyDescent="0.2">
      <c r="A92" s="11">
        <v>40397</v>
      </c>
      <c r="B92" t="s">
        <v>32</v>
      </c>
      <c r="C92" t="s">
        <v>32</v>
      </c>
      <c r="D92" t="s">
        <v>32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</row>
    <row r="93" spans="1:22" x14ac:dyDescent="0.2">
      <c r="A93" s="11">
        <v>40398</v>
      </c>
      <c r="B93" t="s">
        <v>32</v>
      </c>
      <c r="C93" t="s">
        <v>32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</row>
    <row r="94" spans="1:22" x14ac:dyDescent="0.2">
      <c r="A94" s="11">
        <v>40399</v>
      </c>
      <c r="B94" t="s">
        <v>32</v>
      </c>
      <c r="C94" t="s">
        <v>32</v>
      </c>
      <c r="D94" t="s">
        <v>32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</row>
    <row r="95" spans="1:22" x14ac:dyDescent="0.2">
      <c r="A95" s="11">
        <v>40400</v>
      </c>
      <c r="B95" t="s">
        <v>32</v>
      </c>
      <c r="C95" t="s">
        <v>32</v>
      </c>
      <c r="D95" t="s">
        <v>32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</row>
    <row r="96" spans="1:22" x14ac:dyDescent="0.2">
      <c r="A96" s="11">
        <v>40401</v>
      </c>
      <c r="B96">
        <v>91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12</v>
      </c>
      <c r="J96">
        <v>0</v>
      </c>
      <c r="K96">
        <v>0</v>
      </c>
      <c r="L96">
        <v>0</v>
      </c>
      <c r="M96">
        <v>0</v>
      </c>
      <c r="N96">
        <v>0</v>
      </c>
      <c r="O96">
        <v>2</v>
      </c>
      <c r="P96">
        <v>0</v>
      </c>
      <c r="Q96">
        <v>0</v>
      </c>
      <c r="R96">
        <v>0</v>
      </c>
      <c r="S96">
        <v>0</v>
      </c>
      <c r="T96">
        <f t="shared" si="4"/>
        <v>107</v>
      </c>
      <c r="U96">
        <v>13</v>
      </c>
      <c r="V96">
        <f t="shared" si="5"/>
        <v>120</v>
      </c>
    </row>
    <row r="97" spans="1:22" x14ac:dyDescent="0.2">
      <c r="A97" s="11">
        <v>40402</v>
      </c>
      <c r="B97">
        <v>36.5</v>
      </c>
      <c r="C97">
        <v>0.5</v>
      </c>
      <c r="D97">
        <v>0</v>
      </c>
      <c r="E97">
        <v>0</v>
      </c>
      <c r="F97">
        <v>0</v>
      </c>
      <c r="G97">
        <v>0</v>
      </c>
      <c r="H97">
        <v>0</v>
      </c>
      <c r="I97">
        <v>8.5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f t="shared" si="4"/>
        <v>46.5</v>
      </c>
      <c r="U97">
        <v>4.5</v>
      </c>
      <c r="V97">
        <f t="shared" si="5"/>
        <v>51</v>
      </c>
    </row>
    <row r="98" spans="1:22" x14ac:dyDescent="0.2">
      <c r="A98" s="11">
        <v>40403</v>
      </c>
      <c r="B98">
        <v>36.5</v>
      </c>
      <c r="C98">
        <v>0.5</v>
      </c>
      <c r="D98">
        <v>0</v>
      </c>
      <c r="E98">
        <v>0</v>
      </c>
      <c r="F98">
        <v>0</v>
      </c>
      <c r="G98">
        <v>0</v>
      </c>
      <c r="H98">
        <v>0</v>
      </c>
      <c r="I98">
        <v>8.5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f t="shared" si="4"/>
        <v>46.5</v>
      </c>
      <c r="U98">
        <v>4.5</v>
      </c>
      <c r="V98">
        <f t="shared" si="5"/>
        <v>51</v>
      </c>
    </row>
    <row r="99" spans="1:22" x14ac:dyDescent="0.2">
      <c r="A99" s="11">
        <v>40404</v>
      </c>
      <c r="B99">
        <v>43.25</v>
      </c>
      <c r="C99">
        <v>0.25</v>
      </c>
      <c r="D99">
        <v>0</v>
      </c>
      <c r="E99">
        <v>0</v>
      </c>
      <c r="F99">
        <v>0</v>
      </c>
      <c r="G99">
        <v>0</v>
      </c>
      <c r="H99">
        <v>0</v>
      </c>
      <c r="I99">
        <v>30</v>
      </c>
      <c r="J99">
        <v>0</v>
      </c>
      <c r="K99">
        <v>0</v>
      </c>
      <c r="L99">
        <v>0</v>
      </c>
      <c r="M99">
        <v>0</v>
      </c>
      <c r="N99">
        <v>0</v>
      </c>
      <c r="O99">
        <v>28.5</v>
      </c>
      <c r="P99">
        <v>0</v>
      </c>
      <c r="Q99">
        <v>0</v>
      </c>
      <c r="R99">
        <v>0</v>
      </c>
      <c r="S99">
        <v>0</v>
      </c>
      <c r="T99">
        <f t="shared" si="4"/>
        <v>102</v>
      </c>
      <c r="U99">
        <v>10.25</v>
      </c>
      <c r="V99">
        <f t="shared" si="5"/>
        <v>112.25</v>
      </c>
    </row>
    <row r="100" spans="1:22" x14ac:dyDescent="0.2">
      <c r="A100" s="11">
        <v>40405</v>
      </c>
      <c r="B100">
        <v>43.25</v>
      </c>
      <c r="C100">
        <v>0.25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28.5</v>
      </c>
      <c r="P100">
        <v>0</v>
      </c>
      <c r="Q100">
        <v>0</v>
      </c>
      <c r="R100">
        <v>0</v>
      </c>
      <c r="S100">
        <v>0</v>
      </c>
      <c r="T100">
        <f t="shared" si="4"/>
        <v>102</v>
      </c>
      <c r="U100">
        <v>10.25</v>
      </c>
      <c r="V100">
        <f t="shared" si="5"/>
        <v>112.25</v>
      </c>
    </row>
    <row r="101" spans="1:22" x14ac:dyDescent="0.2">
      <c r="A101" s="11">
        <v>40406</v>
      </c>
      <c r="B101">
        <v>43.25</v>
      </c>
      <c r="C101">
        <v>0.25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28.5</v>
      </c>
      <c r="P101">
        <v>0</v>
      </c>
      <c r="Q101">
        <v>0</v>
      </c>
      <c r="R101">
        <v>0</v>
      </c>
      <c r="S101">
        <v>0</v>
      </c>
      <c r="T101">
        <f t="shared" si="4"/>
        <v>102</v>
      </c>
      <c r="U101">
        <v>10.25</v>
      </c>
      <c r="V101">
        <f t="shared" si="5"/>
        <v>112.25</v>
      </c>
    </row>
    <row r="102" spans="1:22" x14ac:dyDescent="0.2">
      <c r="A102" s="11">
        <v>40407</v>
      </c>
      <c r="B102">
        <v>43.25</v>
      </c>
      <c r="C102">
        <v>0.25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28.5</v>
      </c>
      <c r="P102">
        <v>0</v>
      </c>
      <c r="Q102">
        <v>0</v>
      </c>
      <c r="R102">
        <v>0</v>
      </c>
      <c r="S102">
        <v>0</v>
      </c>
      <c r="T102">
        <f t="shared" si="4"/>
        <v>102</v>
      </c>
      <c r="U102">
        <v>10.25</v>
      </c>
      <c r="V102">
        <f t="shared" si="5"/>
        <v>112.25</v>
      </c>
    </row>
    <row r="103" spans="1:22" x14ac:dyDescent="0.2">
      <c r="A103" s="11">
        <v>40408</v>
      </c>
      <c r="B103">
        <v>53</v>
      </c>
      <c r="C103">
        <v>5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47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103</v>
      </c>
      <c r="P103">
        <v>0</v>
      </c>
      <c r="Q103">
        <v>0</v>
      </c>
      <c r="R103">
        <v>0</v>
      </c>
      <c r="S103">
        <v>0</v>
      </c>
      <c r="T103">
        <f t="shared" ref="T103:T104" si="6">SUM(B103:S103)</f>
        <v>209</v>
      </c>
      <c r="U103" s="4">
        <v>10</v>
      </c>
      <c r="V103">
        <f t="shared" ref="V103:V104" si="7">T103+U103</f>
        <v>219</v>
      </c>
    </row>
    <row r="104" spans="1:22" x14ac:dyDescent="0.2">
      <c r="A104" s="11">
        <v>40409</v>
      </c>
      <c r="B104">
        <v>36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24</v>
      </c>
      <c r="P104">
        <v>0</v>
      </c>
      <c r="Q104">
        <v>0</v>
      </c>
      <c r="R104">
        <v>0</v>
      </c>
      <c r="S104">
        <v>0</v>
      </c>
      <c r="T104">
        <f t="shared" si="6"/>
        <v>100</v>
      </c>
      <c r="U104" s="4">
        <v>14</v>
      </c>
      <c r="V104">
        <f t="shared" si="7"/>
        <v>114</v>
      </c>
    </row>
    <row r="105" spans="1:22" x14ac:dyDescent="0.2">
      <c r="A105" s="11">
        <v>40410</v>
      </c>
      <c r="B105">
        <v>36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24</v>
      </c>
      <c r="P105">
        <v>0</v>
      </c>
      <c r="Q105">
        <v>0</v>
      </c>
      <c r="R105">
        <v>0</v>
      </c>
      <c r="S105">
        <v>0</v>
      </c>
      <c r="T105">
        <f t="shared" ref="T105" si="8">SUM(B105:S105)</f>
        <v>100</v>
      </c>
      <c r="U105" s="4">
        <v>14</v>
      </c>
      <c r="V105">
        <f t="shared" si="5"/>
        <v>114</v>
      </c>
    </row>
    <row r="106" spans="1:22" x14ac:dyDescent="0.2">
      <c r="A106" s="11">
        <v>40411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e">
        <f t="shared" si="5"/>
        <v>#VALUE!</v>
      </c>
    </row>
    <row r="107" spans="1:22" x14ac:dyDescent="0.2">
      <c r="A107" s="11">
        <v>40412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e">
        <f t="shared" si="5"/>
        <v>#VALUE!</v>
      </c>
    </row>
    <row r="108" spans="1:22" x14ac:dyDescent="0.2">
      <c r="A108" s="11">
        <v>40413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e">
        <f>T108+U108</f>
        <v>#VALUE!</v>
      </c>
    </row>
    <row r="109" spans="1:22" x14ac:dyDescent="0.2">
      <c r="A109" s="11">
        <v>40414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>
        <f t="shared" si="4"/>
        <v>0</v>
      </c>
      <c r="U109" s="4"/>
      <c r="V109">
        <f>T109+U109</f>
        <v>0</v>
      </c>
    </row>
    <row r="110" spans="1:22" x14ac:dyDescent="0.2">
      <c r="A110" s="11">
        <v>40415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>
        <f t="shared" si="4"/>
        <v>0</v>
      </c>
      <c r="U110" s="4"/>
      <c r="V110">
        <f t="shared" si="5"/>
        <v>0</v>
      </c>
    </row>
    <row r="111" spans="1:22" x14ac:dyDescent="0.2">
      <c r="A111" s="11">
        <v>40416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>
        <f t="shared" si="4"/>
        <v>0</v>
      </c>
      <c r="U111" s="4"/>
      <c r="V111">
        <f>T111+U111</f>
        <v>0</v>
      </c>
    </row>
    <row r="112" spans="1:22" x14ac:dyDescent="0.2">
      <c r="A112" s="11">
        <v>40417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>
        <f t="shared" si="4"/>
        <v>0</v>
      </c>
      <c r="U112" s="4"/>
      <c r="V112">
        <f t="shared" ref="V112:V117" si="9">T112+U112</f>
        <v>0</v>
      </c>
    </row>
    <row r="113" spans="1:22" x14ac:dyDescent="0.2">
      <c r="A113" s="11">
        <v>40418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>
        <f t="shared" si="4"/>
        <v>0</v>
      </c>
      <c r="U113" s="4"/>
      <c r="V113">
        <f>T113+U113</f>
        <v>0</v>
      </c>
    </row>
    <row r="114" spans="1:22" x14ac:dyDescent="0.2">
      <c r="A114" s="11">
        <v>40419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>
        <f t="shared" si="4"/>
        <v>0</v>
      </c>
      <c r="U114" s="4"/>
      <c r="V114">
        <f t="shared" si="9"/>
        <v>0</v>
      </c>
    </row>
    <row r="115" spans="1:22" x14ac:dyDescent="0.2">
      <c r="A115" s="11">
        <v>40420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>
        <f t="shared" si="4"/>
        <v>0</v>
      </c>
      <c r="U115" s="4"/>
      <c r="V115">
        <f>T115+U115</f>
        <v>0</v>
      </c>
    </row>
    <row r="116" spans="1:22" x14ac:dyDescent="0.2">
      <c r="A116" s="11">
        <v>40421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>
        <f t="shared" si="4"/>
        <v>0</v>
      </c>
      <c r="U116" s="4"/>
      <c r="V116">
        <f>T116+U116</f>
        <v>0</v>
      </c>
    </row>
    <row r="117" spans="1:22" x14ac:dyDescent="0.2">
      <c r="A117" s="11">
        <v>40422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>
        <f t="shared" si="4"/>
        <v>0</v>
      </c>
      <c r="U117" s="4"/>
      <c r="V117">
        <f t="shared" si="9"/>
        <v>0</v>
      </c>
    </row>
    <row r="118" spans="1:22" x14ac:dyDescent="0.2">
      <c r="A118" s="11">
        <v>40423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>
        <f t="shared" si="4"/>
        <v>0</v>
      </c>
      <c r="U118" s="4"/>
      <c r="V118">
        <f t="shared" ref="V118:V135" si="10">T118+U118</f>
        <v>0</v>
      </c>
    </row>
    <row r="119" spans="1:22" x14ac:dyDescent="0.2">
      <c r="A119" s="11">
        <v>40424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>
        <f t="shared" si="4"/>
        <v>0</v>
      </c>
      <c r="U119" s="4"/>
      <c r="V119">
        <f t="shared" si="10"/>
        <v>0</v>
      </c>
    </row>
    <row r="120" spans="1:22" x14ac:dyDescent="0.2">
      <c r="A120" s="11">
        <v>40425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>
        <f t="shared" si="4"/>
        <v>0</v>
      </c>
      <c r="U120" s="4"/>
      <c r="V120">
        <f t="shared" si="10"/>
        <v>0</v>
      </c>
    </row>
    <row r="121" spans="1:22" x14ac:dyDescent="0.2">
      <c r="A121" s="11">
        <v>40426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>
        <f t="shared" si="4"/>
        <v>0</v>
      </c>
      <c r="U121" s="4"/>
      <c r="V121">
        <f t="shared" si="10"/>
        <v>0</v>
      </c>
    </row>
    <row r="122" spans="1:22" x14ac:dyDescent="0.2">
      <c r="A122" s="11">
        <v>40427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>
        <f t="shared" si="4"/>
        <v>0</v>
      </c>
      <c r="U122" s="4"/>
      <c r="V122">
        <f t="shared" si="10"/>
        <v>0</v>
      </c>
    </row>
    <row r="123" spans="1:22" x14ac:dyDescent="0.2">
      <c r="A123" s="11">
        <v>40428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>
        <f t="shared" si="4"/>
        <v>0</v>
      </c>
      <c r="U123" s="4"/>
      <c r="V123">
        <f t="shared" si="10"/>
        <v>0</v>
      </c>
    </row>
    <row r="124" spans="1:22" x14ac:dyDescent="0.2">
      <c r="A124" s="11">
        <v>40429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>
        <f t="shared" si="4"/>
        <v>0</v>
      </c>
      <c r="U124" s="4"/>
      <c r="V124">
        <f t="shared" si="10"/>
        <v>0</v>
      </c>
    </row>
    <row r="125" spans="1:22" x14ac:dyDescent="0.2">
      <c r="A125" s="11">
        <v>40430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>
        <f t="shared" si="4"/>
        <v>0</v>
      </c>
      <c r="U125" s="4"/>
      <c r="V125">
        <f t="shared" si="10"/>
        <v>0</v>
      </c>
    </row>
    <row r="126" spans="1:22" x14ac:dyDescent="0.2">
      <c r="A126" s="11">
        <v>40431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>
        <f t="shared" si="4"/>
        <v>0</v>
      </c>
      <c r="U126" s="4"/>
      <c r="V126">
        <f t="shared" si="10"/>
        <v>0</v>
      </c>
    </row>
    <row r="127" spans="1:22" x14ac:dyDescent="0.2">
      <c r="A127" s="11">
        <v>40432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>
        <f t="shared" si="4"/>
        <v>0</v>
      </c>
      <c r="U127" s="4"/>
      <c r="V127">
        <f t="shared" si="10"/>
        <v>0</v>
      </c>
    </row>
    <row r="128" spans="1:22" x14ac:dyDescent="0.2">
      <c r="A128" s="11">
        <v>40433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>
        <f t="shared" si="4"/>
        <v>0</v>
      </c>
      <c r="U128" s="4"/>
      <c r="V128">
        <f t="shared" si="10"/>
        <v>0</v>
      </c>
    </row>
    <row r="129" spans="1:22" x14ac:dyDescent="0.2">
      <c r="A129" s="11">
        <v>40434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>
        <f t="shared" si="4"/>
        <v>0</v>
      </c>
      <c r="U129" s="4"/>
      <c r="V129">
        <f t="shared" si="10"/>
        <v>0</v>
      </c>
    </row>
    <row r="130" spans="1:22" x14ac:dyDescent="0.2">
      <c r="A130" s="11">
        <v>40435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>
        <f t="shared" si="4"/>
        <v>0</v>
      </c>
      <c r="U130" s="4"/>
      <c r="V130">
        <f t="shared" si="10"/>
        <v>0</v>
      </c>
    </row>
    <row r="131" spans="1:22" x14ac:dyDescent="0.2">
      <c r="A131" s="11">
        <v>40436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 t="shared" si="4"/>
        <v>0</v>
      </c>
      <c r="U131" s="4"/>
      <c r="V131">
        <f t="shared" si="10"/>
        <v>0</v>
      </c>
    </row>
    <row r="132" spans="1:22" x14ac:dyDescent="0.2">
      <c r="A132" s="11">
        <v>40437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4"/>
        <v>0</v>
      </c>
      <c r="U132" s="4"/>
      <c r="V132">
        <f t="shared" si="10"/>
        <v>0</v>
      </c>
    </row>
    <row r="133" spans="1:22" x14ac:dyDescent="0.2">
      <c r="A133" s="11">
        <v>40438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4"/>
        <v>0</v>
      </c>
      <c r="U133" s="4"/>
      <c r="V133">
        <f t="shared" si="10"/>
        <v>0</v>
      </c>
    </row>
    <row r="134" spans="1:22" x14ac:dyDescent="0.2">
      <c r="A134" s="11">
        <v>40439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4"/>
        <v>0</v>
      </c>
      <c r="U134" s="4"/>
      <c r="V134">
        <f t="shared" si="10"/>
        <v>0</v>
      </c>
    </row>
    <row r="135" spans="1:22" x14ac:dyDescent="0.2">
      <c r="A135" s="11">
        <v>40440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4"/>
        <v>0</v>
      </c>
      <c r="U135" s="4"/>
      <c r="V135">
        <f t="shared" si="10"/>
        <v>0</v>
      </c>
    </row>
    <row r="136" spans="1:22" x14ac:dyDescent="0.2">
      <c r="A136" s="11">
        <v>40441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4"/>
        <v>0</v>
      </c>
      <c r="U136" s="4"/>
      <c r="V136">
        <f>T136+U136</f>
        <v>0</v>
      </c>
    </row>
    <row r="137" spans="1:22" x14ac:dyDescent="0.2">
      <c r="A137" s="11">
        <v>40442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ref="T137" si="11">SUM(B137:S137)</f>
        <v>0</v>
      </c>
      <c r="U137" s="4"/>
      <c r="V137">
        <f>T137+U137</f>
        <v>0</v>
      </c>
    </row>
    <row r="138" spans="1:22" x14ac:dyDescent="0.2"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  <c r="V138" t="e">
        <f>SUM(V9:V103)</f>
        <v>#VALUE!</v>
      </c>
    </row>
    <row r="139" spans="1:22" x14ac:dyDescent="0.2"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</row>
    <row r="140" spans="1:22" x14ac:dyDescent="0.2">
      <c r="A140" t="s">
        <v>66</v>
      </c>
      <c r="B140">
        <f t="shared" ref="B140:V140" si="12">SUM(B9:B109)</f>
        <v>21618.690000000002</v>
      </c>
      <c r="C140">
        <f t="shared" si="12"/>
        <v>445.85</v>
      </c>
      <c r="D140">
        <f t="shared" si="12"/>
        <v>0</v>
      </c>
      <c r="E140">
        <f t="shared" si="12"/>
        <v>27.990000000000002</v>
      </c>
      <c r="F140">
        <f t="shared" si="12"/>
        <v>108.02000000000001</v>
      </c>
      <c r="G140">
        <f t="shared" si="12"/>
        <v>23.990000000000002</v>
      </c>
      <c r="H140">
        <f t="shared" si="12"/>
        <v>0</v>
      </c>
      <c r="I140">
        <f t="shared" si="12"/>
        <v>870.69</v>
      </c>
      <c r="J140">
        <f t="shared" si="12"/>
        <v>20</v>
      </c>
      <c r="K140">
        <f t="shared" si="12"/>
        <v>0</v>
      </c>
      <c r="L140">
        <f t="shared" si="12"/>
        <v>85</v>
      </c>
      <c r="M140">
        <f t="shared" si="12"/>
        <v>30</v>
      </c>
      <c r="N140">
        <f t="shared" si="12"/>
        <v>0</v>
      </c>
      <c r="O140">
        <f t="shared" si="12"/>
        <v>933.91000000000008</v>
      </c>
      <c r="P140">
        <f t="shared" si="12"/>
        <v>0</v>
      </c>
      <c r="Q140">
        <f t="shared" si="12"/>
        <v>0</v>
      </c>
      <c r="R140">
        <f t="shared" si="12"/>
        <v>16.990000000000002</v>
      </c>
      <c r="S140">
        <f t="shared" si="12"/>
        <v>0</v>
      </c>
      <c r="T140">
        <f t="shared" si="12"/>
        <v>24181.129999999997</v>
      </c>
      <c r="U140">
        <f t="shared" si="12"/>
        <v>4939.76</v>
      </c>
      <c r="V140" t="e">
        <f t="shared" si="12"/>
        <v>#VALUE!</v>
      </c>
    </row>
  </sheetData>
  <mergeCells count="16">
    <mergeCell ref="T138:T139"/>
    <mergeCell ref="B138:H138"/>
    <mergeCell ref="I138:N138"/>
    <mergeCell ref="O138:Q138"/>
    <mergeCell ref="R138:S138"/>
    <mergeCell ref="T7:T8"/>
    <mergeCell ref="V7:V8"/>
    <mergeCell ref="A5:C5"/>
    <mergeCell ref="B7:H7"/>
    <mergeCell ref="I7:N7"/>
    <mergeCell ref="O7:Q7"/>
    <mergeCell ref="A1:C1"/>
    <mergeCell ref="A2:C2"/>
    <mergeCell ref="A3:C3"/>
    <mergeCell ref="A4:D4"/>
    <mergeCell ref="R7:S7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40"/>
  <sheetViews>
    <sheetView zoomScale="80" zoomScaleNormal="80" workbookViewId="0">
      <pane ySplit="8" topLeftCell="A75" activePane="bottomLeft" state="frozen"/>
      <selection pane="bottomLeft" activeCell="B106" sqref="B106:U108"/>
    </sheetView>
  </sheetViews>
  <sheetFormatPr defaultRowHeight="12.75" x14ac:dyDescent="0.2"/>
  <sheetData>
    <row r="1" spans="1:23" x14ac:dyDescent="0.2">
      <c r="A1" s="68" t="s">
        <v>217</v>
      </c>
      <c r="B1" s="68"/>
      <c r="C1" s="68"/>
      <c r="E1" s="10"/>
      <c r="H1" s="76"/>
      <c r="I1" s="76"/>
      <c r="J1" s="76"/>
      <c r="N1" s="6"/>
      <c r="O1" s="6"/>
      <c r="Q1" s="1"/>
      <c r="S1" s="1"/>
    </row>
    <row r="2" spans="1:23" ht="12" customHeight="1" x14ac:dyDescent="0.2">
      <c r="A2" s="72" t="s">
        <v>68</v>
      </c>
      <c r="B2" s="72"/>
      <c r="C2" s="72"/>
      <c r="E2" s="65" t="s">
        <v>218</v>
      </c>
      <c r="F2" s="65"/>
      <c r="H2" s="6"/>
      <c r="I2" s="6"/>
      <c r="O2" s="6"/>
      <c r="Q2" s="1"/>
      <c r="U2" s="13"/>
      <c r="W2" s="1"/>
    </row>
    <row r="3" spans="1:23" ht="11.25" customHeight="1" x14ac:dyDescent="0.2">
      <c r="A3" s="73" t="s">
        <v>219</v>
      </c>
      <c r="B3" s="73"/>
      <c r="C3" s="73"/>
      <c r="E3" t="s">
        <v>220</v>
      </c>
      <c r="H3" s="6"/>
      <c r="I3" s="6"/>
      <c r="O3" s="6"/>
      <c r="Q3" s="1"/>
      <c r="U3" s="13"/>
      <c r="W3" s="1"/>
    </row>
    <row r="4" spans="1:23" x14ac:dyDescent="0.2">
      <c r="A4" s="73" t="s">
        <v>221</v>
      </c>
      <c r="B4" s="73"/>
      <c r="C4" s="73"/>
      <c r="D4" s="73"/>
      <c r="H4" s="6"/>
      <c r="I4" s="6"/>
      <c r="N4" s="6"/>
      <c r="O4" s="6"/>
      <c r="Q4" s="1"/>
      <c r="S4" s="1"/>
    </row>
    <row r="5" spans="1:23" x14ac:dyDescent="0.2">
      <c r="A5" s="73"/>
      <c r="B5" s="73"/>
      <c r="C5" s="73"/>
      <c r="H5" s="6"/>
      <c r="I5" s="6"/>
      <c r="N5" s="6"/>
      <c r="O5" s="6"/>
      <c r="Q5" s="1"/>
      <c r="S5" s="1"/>
    </row>
    <row r="6" spans="1:23" x14ac:dyDescent="0.2">
      <c r="H6" s="6"/>
      <c r="I6" s="6"/>
      <c r="N6" s="6"/>
      <c r="O6" s="6"/>
      <c r="Q6" s="1"/>
      <c r="S6" s="1"/>
    </row>
    <row r="7" spans="1:23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3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3" x14ac:dyDescent="0.2">
      <c r="A9" s="11">
        <v>40314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3" x14ac:dyDescent="0.2">
      <c r="A10" s="11">
        <v>40315</v>
      </c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3" x14ac:dyDescent="0.2">
      <c r="A11" s="11">
        <v>40316</v>
      </c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3" x14ac:dyDescent="0.2">
      <c r="A12" s="11">
        <v>40317</v>
      </c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3" x14ac:dyDescent="0.2">
      <c r="A13" s="11">
        <v>40318</v>
      </c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>
        <f t="shared" si="0"/>
        <v>0</v>
      </c>
      <c r="V13">
        <f t="shared" si="1"/>
        <v>0</v>
      </c>
    </row>
    <row r="14" spans="1:23" x14ac:dyDescent="0.2">
      <c r="A14" s="11">
        <v>40319</v>
      </c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>
        <v>0</v>
      </c>
      <c r="V14">
        <f t="shared" si="1"/>
        <v>0</v>
      </c>
    </row>
    <row r="15" spans="1:23" x14ac:dyDescent="0.2">
      <c r="A15" s="11">
        <v>40320</v>
      </c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>
        <f t="shared" si="0"/>
        <v>0</v>
      </c>
      <c r="V15">
        <f t="shared" si="1"/>
        <v>0</v>
      </c>
    </row>
    <row r="16" spans="1:23" x14ac:dyDescent="0.2">
      <c r="A16" s="11">
        <v>40321</v>
      </c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>
        <f>SUM(B16:S16)</f>
        <v>0</v>
      </c>
      <c r="V16">
        <f>T16+U16</f>
        <v>0</v>
      </c>
    </row>
    <row r="17" spans="1:22" x14ac:dyDescent="0.2">
      <c r="A17" s="11">
        <v>40322</v>
      </c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>
        <f>SUM(B17:S17)</f>
        <v>0</v>
      </c>
      <c r="V17">
        <f>T17+U17</f>
        <v>0</v>
      </c>
    </row>
    <row r="18" spans="1:22" x14ac:dyDescent="0.2">
      <c r="A18" s="11">
        <v>40323</v>
      </c>
      <c r="B18">
        <v>3</v>
      </c>
      <c r="C18">
        <v>0.5</v>
      </c>
      <c r="D18">
        <v>0</v>
      </c>
      <c r="E18">
        <v>0</v>
      </c>
      <c r="F18">
        <v>0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1</v>
      </c>
      <c r="M18" s="4">
        <v>0</v>
      </c>
      <c r="N18" s="1">
        <v>0</v>
      </c>
      <c r="O18" s="4">
        <v>19.5</v>
      </c>
      <c r="P18" s="4">
        <v>0</v>
      </c>
      <c r="Q18" s="1">
        <v>0</v>
      </c>
      <c r="R18" s="4">
        <v>0</v>
      </c>
      <c r="S18" s="1">
        <v>0</v>
      </c>
      <c r="T18">
        <f>SUM(B18:S18)</f>
        <v>24</v>
      </c>
      <c r="U18">
        <v>1.5</v>
      </c>
      <c r="V18">
        <f>T18+U18</f>
        <v>25.5</v>
      </c>
    </row>
    <row r="19" spans="1:22" x14ac:dyDescent="0.2">
      <c r="A19" s="11">
        <v>40324</v>
      </c>
      <c r="B19">
        <v>3</v>
      </c>
      <c r="C19">
        <v>0.5</v>
      </c>
      <c r="D19">
        <v>0</v>
      </c>
      <c r="E19">
        <v>0</v>
      </c>
      <c r="F19">
        <v>0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1</v>
      </c>
      <c r="M19" s="4">
        <v>0</v>
      </c>
      <c r="N19" s="1">
        <v>0</v>
      </c>
      <c r="O19" s="4">
        <v>19.5</v>
      </c>
      <c r="P19" s="4">
        <v>0</v>
      </c>
      <c r="Q19" s="1">
        <v>0</v>
      </c>
      <c r="R19" s="4">
        <v>0</v>
      </c>
      <c r="S19" s="1">
        <v>0</v>
      </c>
      <c r="T19">
        <f>SUM(B19:S19)</f>
        <v>24</v>
      </c>
      <c r="U19">
        <v>1.5</v>
      </c>
      <c r="V19">
        <f>T19+U19</f>
        <v>25.5</v>
      </c>
    </row>
    <row r="20" spans="1:22" x14ac:dyDescent="0.2">
      <c r="A20" s="11">
        <v>40325</v>
      </c>
      <c r="B20">
        <v>3.5</v>
      </c>
      <c r="C20">
        <v>1.5</v>
      </c>
      <c r="D20">
        <v>0</v>
      </c>
      <c r="E20">
        <v>0</v>
      </c>
      <c r="F20">
        <v>1.5</v>
      </c>
      <c r="G20">
        <v>0</v>
      </c>
      <c r="H20" s="1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1">
        <v>0</v>
      </c>
      <c r="O20" s="4">
        <v>11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17.5</v>
      </c>
      <c r="U20">
        <v>6.5</v>
      </c>
      <c r="V20">
        <f t="shared" si="1"/>
        <v>24</v>
      </c>
    </row>
    <row r="21" spans="1:22" x14ac:dyDescent="0.2">
      <c r="A21" s="11">
        <v>40326</v>
      </c>
      <c r="B21">
        <v>3.5</v>
      </c>
      <c r="C21">
        <v>1.5</v>
      </c>
      <c r="D21">
        <v>0</v>
      </c>
      <c r="E21">
        <v>0</v>
      </c>
      <c r="F21">
        <v>1.5</v>
      </c>
      <c r="G21">
        <v>0</v>
      </c>
      <c r="H21" s="1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1">
        <v>0</v>
      </c>
      <c r="O21" s="4">
        <v>11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17.5</v>
      </c>
      <c r="U21">
        <v>6.5</v>
      </c>
      <c r="V21">
        <f t="shared" si="1"/>
        <v>24</v>
      </c>
    </row>
    <row r="22" spans="1:22" x14ac:dyDescent="0.2">
      <c r="A22" s="11">
        <v>40327</v>
      </c>
      <c r="B22">
        <v>2</v>
      </c>
      <c r="C22">
        <v>1.5</v>
      </c>
      <c r="D22">
        <v>0</v>
      </c>
      <c r="E22">
        <v>0</v>
      </c>
      <c r="F22">
        <v>0.75</v>
      </c>
      <c r="G22">
        <v>0</v>
      </c>
      <c r="H22" s="1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1">
        <v>0</v>
      </c>
      <c r="O22" s="4">
        <v>22.5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26.75</v>
      </c>
      <c r="U22">
        <v>7.25</v>
      </c>
      <c r="V22">
        <f t="shared" si="1"/>
        <v>34</v>
      </c>
    </row>
    <row r="23" spans="1:22" x14ac:dyDescent="0.2">
      <c r="A23" s="11">
        <v>40328</v>
      </c>
      <c r="B23">
        <v>2</v>
      </c>
      <c r="C23">
        <v>1.5</v>
      </c>
      <c r="D23">
        <v>0</v>
      </c>
      <c r="E23">
        <v>0</v>
      </c>
      <c r="F23">
        <v>0.75</v>
      </c>
      <c r="G23">
        <v>0</v>
      </c>
      <c r="H23" s="1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1">
        <v>0</v>
      </c>
      <c r="O23" s="4">
        <v>22.5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26.75</v>
      </c>
      <c r="U23">
        <v>7.25</v>
      </c>
      <c r="V23">
        <f t="shared" si="1"/>
        <v>34</v>
      </c>
    </row>
    <row r="24" spans="1:22" x14ac:dyDescent="0.2">
      <c r="A24" s="11">
        <v>40329</v>
      </c>
      <c r="B24">
        <v>2</v>
      </c>
      <c r="C24">
        <v>1.5</v>
      </c>
      <c r="D24">
        <v>0</v>
      </c>
      <c r="E24">
        <v>0</v>
      </c>
      <c r="F24">
        <v>0.75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22.5</v>
      </c>
      <c r="P24" s="4">
        <v>0</v>
      </c>
      <c r="Q24" s="1">
        <v>0</v>
      </c>
      <c r="R24" s="4">
        <v>0</v>
      </c>
      <c r="S24" s="1">
        <v>0</v>
      </c>
      <c r="T24">
        <f>SUM(B24:S24)</f>
        <v>26.75</v>
      </c>
      <c r="U24">
        <v>7.25</v>
      </c>
      <c r="V24">
        <f>T24+U24</f>
        <v>34</v>
      </c>
    </row>
    <row r="25" spans="1:22" x14ac:dyDescent="0.2">
      <c r="A25" s="11">
        <v>40330</v>
      </c>
      <c r="B25">
        <v>2</v>
      </c>
      <c r="C25">
        <v>1.5</v>
      </c>
      <c r="D25">
        <v>0</v>
      </c>
      <c r="E25">
        <v>0</v>
      </c>
      <c r="F25">
        <v>0.75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22.5</v>
      </c>
      <c r="P25" s="4">
        <v>0</v>
      </c>
      <c r="Q25" s="1">
        <v>0</v>
      </c>
      <c r="R25" s="4">
        <v>0</v>
      </c>
      <c r="S25" s="1">
        <v>0</v>
      </c>
      <c r="T25">
        <f>SUM(B25:S25)</f>
        <v>26.75</v>
      </c>
      <c r="U25">
        <v>7.25</v>
      </c>
      <c r="V25">
        <f>T25+U25</f>
        <v>34</v>
      </c>
    </row>
    <row r="26" spans="1:22" x14ac:dyDescent="0.2">
      <c r="A26" s="11">
        <v>40331</v>
      </c>
      <c r="B26" t="s">
        <v>32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e">
        <f t="shared" si="1"/>
        <v>#VALUE!</v>
      </c>
    </row>
    <row r="27" spans="1:22" x14ac:dyDescent="0.2">
      <c r="A27" s="11">
        <v>40332</v>
      </c>
      <c r="B27" t="s">
        <v>32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e">
        <f>T27+U27</f>
        <v>#VALUE!</v>
      </c>
    </row>
    <row r="28" spans="1:22" x14ac:dyDescent="0.2">
      <c r="A28" s="11">
        <v>40333</v>
      </c>
      <c r="B28" t="s">
        <v>32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e">
        <f t="shared" si="1"/>
        <v>#VALUE!</v>
      </c>
    </row>
    <row r="29" spans="1:22" x14ac:dyDescent="0.2">
      <c r="A29" s="11">
        <v>40334</v>
      </c>
      <c r="B29">
        <v>2.33</v>
      </c>
      <c r="C29">
        <v>0</v>
      </c>
      <c r="D29">
        <v>0</v>
      </c>
      <c r="E29">
        <v>0</v>
      </c>
      <c r="F29">
        <v>0.33</v>
      </c>
      <c r="G29">
        <v>0</v>
      </c>
      <c r="H29">
        <v>0</v>
      </c>
      <c r="I29">
        <v>0</v>
      </c>
      <c r="J29">
        <v>0</v>
      </c>
      <c r="K29">
        <v>0</v>
      </c>
      <c r="L29">
        <v>0.33</v>
      </c>
      <c r="M29">
        <v>0</v>
      </c>
      <c r="N29">
        <v>0</v>
      </c>
      <c r="O29">
        <v>16</v>
      </c>
      <c r="P29">
        <v>0</v>
      </c>
      <c r="Q29">
        <v>0</v>
      </c>
      <c r="R29">
        <v>0</v>
      </c>
      <c r="S29">
        <v>0</v>
      </c>
      <c r="T29">
        <f>SUM(B29:S29)</f>
        <v>18.990000000000002</v>
      </c>
      <c r="U29">
        <v>7</v>
      </c>
      <c r="V29">
        <f>T29+U29</f>
        <v>25.990000000000002</v>
      </c>
    </row>
    <row r="30" spans="1:22" x14ac:dyDescent="0.2">
      <c r="A30" s="11">
        <v>40335</v>
      </c>
      <c r="B30">
        <v>2.33</v>
      </c>
      <c r="C30">
        <v>0</v>
      </c>
      <c r="D30">
        <v>0</v>
      </c>
      <c r="E30">
        <v>0</v>
      </c>
      <c r="F30">
        <v>0.33</v>
      </c>
      <c r="G30">
        <v>0</v>
      </c>
      <c r="H30">
        <v>0</v>
      </c>
      <c r="I30">
        <v>0</v>
      </c>
      <c r="J30">
        <v>0</v>
      </c>
      <c r="K30">
        <v>0</v>
      </c>
      <c r="L30">
        <v>0.33</v>
      </c>
      <c r="M30">
        <v>0</v>
      </c>
      <c r="N30">
        <v>0</v>
      </c>
      <c r="O30">
        <v>16</v>
      </c>
      <c r="P30">
        <v>0</v>
      </c>
      <c r="Q30">
        <v>0</v>
      </c>
      <c r="R30">
        <v>0</v>
      </c>
      <c r="S30">
        <v>0</v>
      </c>
      <c r="T30">
        <f t="shared" si="0"/>
        <v>18.990000000000002</v>
      </c>
      <c r="U30">
        <v>7</v>
      </c>
      <c r="V30">
        <f t="shared" si="1"/>
        <v>25.990000000000002</v>
      </c>
    </row>
    <row r="31" spans="1:22" x14ac:dyDescent="0.2">
      <c r="A31" s="11">
        <v>40336</v>
      </c>
      <c r="B31">
        <v>2.33</v>
      </c>
      <c r="C31">
        <v>0</v>
      </c>
      <c r="D31">
        <v>0</v>
      </c>
      <c r="E31">
        <v>0</v>
      </c>
      <c r="F31">
        <v>0.33</v>
      </c>
      <c r="G31">
        <v>0</v>
      </c>
      <c r="H31">
        <v>0</v>
      </c>
      <c r="I31">
        <v>0</v>
      </c>
      <c r="J31">
        <v>0</v>
      </c>
      <c r="K31">
        <v>0</v>
      </c>
      <c r="L31">
        <v>0.33</v>
      </c>
      <c r="M31">
        <v>0</v>
      </c>
      <c r="N31">
        <v>0</v>
      </c>
      <c r="O31">
        <v>16</v>
      </c>
      <c r="P31">
        <v>0</v>
      </c>
      <c r="Q31">
        <v>0</v>
      </c>
      <c r="R31">
        <v>0</v>
      </c>
      <c r="S31">
        <v>0</v>
      </c>
      <c r="T31">
        <f t="shared" si="0"/>
        <v>18.990000000000002</v>
      </c>
      <c r="U31">
        <v>7</v>
      </c>
      <c r="V31">
        <f t="shared" si="1"/>
        <v>25.990000000000002</v>
      </c>
    </row>
    <row r="32" spans="1:22" x14ac:dyDescent="0.2">
      <c r="A32" s="11">
        <v>40337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5.5</v>
      </c>
      <c r="P32">
        <v>0</v>
      </c>
      <c r="Q32">
        <v>0</v>
      </c>
      <c r="R32">
        <v>0</v>
      </c>
      <c r="S32">
        <v>0</v>
      </c>
      <c r="T32">
        <f t="shared" si="0"/>
        <v>7.5</v>
      </c>
      <c r="U32">
        <v>6.5</v>
      </c>
      <c r="V32">
        <f t="shared" si="1"/>
        <v>14</v>
      </c>
    </row>
    <row r="33" spans="1:22" x14ac:dyDescent="0.2">
      <c r="A33" s="11">
        <v>40338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5.5</v>
      </c>
      <c r="P33">
        <v>0</v>
      </c>
      <c r="Q33">
        <v>0</v>
      </c>
      <c r="R33">
        <v>0</v>
      </c>
      <c r="S33">
        <v>0</v>
      </c>
      <c r="T33">
        <f>SUM(B33:S33)</f>
        <v>7.5</v>
      </c>
      <c r="U33">
        <v>6.5</v>
      </c>
      <c r="V33">
        <f>T33+U33</f>
        <v>14</v>
      </c>
    </row>
    <row r="34" spans="1:22" x14ac:dyDescent="0.2">
      <c r="A34" s="11">
        <v>40339</v>
      </c>
      <c r="B34">
        <v>2.5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>
        <f>SUM(B34:S34)</f>
        <v>5.5</v>
      </c>
      <c r="U34">
        <v>8.5</v>
      </c>
      <c r="V34">
        <f>T34+U34</f>
        <v>14</v>
      </c>
    </row>
    <row r="35" spans="1:22" x14ac:dyDescent="0.2">
      <c r="A35" s="11">
        <v>40340</v>
      </c>
      <c r="B35">
        <v>2.5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>
        <v>0</v>
      </c>
      <c r="T35">
        <f t="shared" si="0"/>
        <v>5.5</v>
      </c>
      <c r="U35">
        <v>8.5</v>
      </c>
      <c r="V35">
        <f t="shared" si="1"/>
        <v>14</v>
      </c>
    </row>
    <row r="36" spans="1:22" x14ac:dyDescent="0.2">
      <c r="A36" s="11">
        <v>40341</v>
      </c>
      <c r="B36">
        <v>13</v>
      </c>
      <c r="C36">
        <v>0</v>
      </c>
      <c r="D36">
        <v>0</v>
      </c>
      <c r="E36">
        <v>0</v>
      </c>
      <c r="F36">
        <v>0.66</v>
      </c>
      <c r="G36">
        <v>0</v>
      </c>
      <c r="H36">
        <v>0</v>
      </c>
      <c r="I36">
        <v>0</v>
      </c>
      <c r="J36">
        <v>0</v>
      </c>
      <c r="K36">
        <v>0</v>
      </c>
      <c r="L36">
        <v>2.33</v>
      </c>
      <c r="M36">
        <v>0</v>
      </c>
      <c r="N36">
        <v>0</v>
      </c>
      <c r="O36">
        <v>12</v>
      </c>
      <c r="P36">
        <v>0</v>
      </c>
      <c r="Q36">
        <v>0</v>
      </c>
      <c r="R36">
        <v>0</v>
      </c>
      <c r="S36">
        <v>0</v>
      </c>
      <c r="T36">
        <f>SUM(B36:S36)</f>
        <v>27.990000000000002</v>
      </c>
      <c r="U36">
        <v>18.600000000000001</v>
      </c>
      <c r="V36">
        <f>T36+U36</f>
        <v>46.59</v>
      </c>
    </row>
    <row r="37" spans="1:22" x14ac:dyDescent="0.2">
      <c r="A37" s="11">
        <v>40342</v>
      </c>
      <c r="B37">
        <v>13</v>
      </c>
      <c r="C37">
        <v>0</v>
      </c>
      <c r="D37">
        <v>0</v>
      </c>
      <c r="E37">
        <v>0</v>
      </c>
      <c r="F37">
        <v>0.66</v>
      </c>
      <c r="G37">
        <v>0</v>
      </c>
      <c r="H37">
        <v>0</v>
      </c>
      <c r="I37">
        <v>0</v>
      </c>
      <c r="J37">
        <v>0</v>
      </c>
      <c r="K37">
        <v>0</v>
      </c>
      <c r="L37">
        <v>2.33</v>
      </c>
      <c r="M37">
        <v>0</v>
      </c>
      <c r="N37">
        <v>0</v>
      </c>
      <c r="O37">
        <v>12</v>
      </c>
      <c r="P37">
        <v>0</v>
      </c>
      <c r="Q37">
        <v>0</v>
      </c>
      <c r="R37">
        <v>0</v>
      </c>
      <c r="S37">
        <v>0</v>
      </c>
      <c r="T37">
        <f t="shared" si="0"/>
        <v>27.990000000000002</v>
      </c>
      <c r="U37">
        <v>18.600000000000001</v>
      </c>
      <c r="V37">
        <f>T37+U37</f>
        <v>46.59</v>
      </c>
    </row>
    <row r="38" spans="1:22" x14ac:dyDescent="0.2">
      <c r="A38" s="11">
        <v>40343</v>
      </c>
      <c r="B38">
        <v>13</v>
      </c>
      <c r="C38">
        <v>0</v>
      </c>
      <c r="D38">
        <v>0</v>
      </c>
      <c r="E38">
        <v>0</v>
      </c>
      <c r="F38">
        <v>0.66</v>
      </c>
      <c r="G38">
        <v>0</v>
      </c>
      <c r="H38">
        <v>0</v>
      </c>
      <c r="I38">
        <v>0</v>
      </c>
      <c r="J38">
        <v>0</v>
      </c>
      <c r="K38">
        <v>0</v>
      </c>
      <c r="L38">
        <v>2.33</v>
      </c>
      <c r="M38">
        <v>0</v>
      </c>
      <c r="N38">
        <v>0</v>
      </c>
      <c r="O38">
        <v>12</v>
      </c>
      <c r="P38">
        <v>0</v>
      </c>
      <c r="Q38">
        <v>0</v>
      </c>
      <c r="R38">
        <v>0</v>
      </c>
      <c r="S38">
        <v>0</v>
      </c>
      <c r="T38">
        <f t="shared" si="0"/>
        <v>27.990000000000002</v>
      </c>
      <c r="U38">
        <v>18.600000000000001</v>
      </c>
      <c r="V38">
        <f t="shared" si="1"/>
        <v>46.59</v>
      </c>
    </row>
    <row r="39" spans="1:22" x14ac:dyDescent="0.2">
      <c r="A39" s="11">
        <v>40344</v>
      </c>
      <c r="B39">
        <v>152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0</v>
      </c>
      <c r="N39">
        <v>0</v>
      </c>
      <c r="O39">
        <v>10</v>
      </c>
      <c r="P39">
        <v>0</v>
      </c>
      <c r="Q39">
        <v>0</v>
      </c>
      <c r="R39">
        <v>0</v>
      </c>
      <c r="S39">
        <v>0</v>
      </c>
      <c r="T39">
        <f t="shared" si="0"/>
        <v>166</v>
      </c>
      <c r="U39">
        <v>40</v>
      </c>
      <c r="V39">
        <f t="shared" si="1"/>
        <v>206</v>
      </c>
    </row>
    <row r="40" spans="1:22" x14ac:dyDescent="0.2">
      <c r="A40" s="11">
        <v>40345</v>
      </c>
      <c r="B40">
        <v>152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10</v>
      </c>
      <c r="P40">
        <v>0</v>
      </c>
      <c r="Q40">
        <v>0</v>
      </c>
      <c r="R40">
        <v>0</v>
      </c>
      <c r="S40">
        <v>0</v>
      </c>
      <c r="T40">
        <f t="shared" si="0"/>
        <v>166</v>
      </c>
      <c r="U40">
        <v>40</v>
      </c>
      <c r="V40">
        <f t="shared" si="1"/>
        <v>206</v>
      </c>
    </row>
    <row r="41" spans="1:22" x14ac:dyDescent="0.2">
      <c r="A41" s="11">
        <v>40346</v>
      </c>
      <c r="B41" t="s">
        <v>32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</row>
    <row r="42" spans="1:22" x14ac:dyDescent="0.2">
      <c r="A42" s="11">
        <v>40347</v>
      </c>
      <c r="B42" t="s">
        <v>32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</row>
    <row r="43" spans="1:22" x14ac:dyDescent="0.2">
      <c r="A43" s="11">
        <v>40348</v>
      </c>
      <c r="B43">
        <v>49</v>
      </c>
      <c r="C43">
        <v>0.33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2.33</v>
      </c>
      <c r="P43">
        <v>0</v>
      </c>
      <c r="Q43">
        <v>0</v>
      </c>
      <c r="R43">
        <v>0</v>
      </c>
      <c r="S43">
        <v>0</v>
      </c>
      <c r="T43">
        <f>SUM(B43:S43)</f>
        <v>51.66</v>
      </c>
      <c r="U43">
        <v>5.66</v>
      </c>
      <c r="V43">
        <f>T43+U43</f>
        <v>57.319999999999993</v>
      </c>
    </row>
    <row r="44" spans="1:22" x14ac:dyDescent="0.2">
      <c r="A44" s="11">
        <v>40349</v>
      </c>
      <c r="B44">
        <v>49</v>
      </c>
      <c r="C44">
        <v>0.33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2.33</v>
      </c>
      <c r="P44">
        <v>0</v>
      </c>
      <c r="Q44">
        <v>0</v>
      </c>
      <c r="R44">
        <v>0</v>
      </c>
      <c r="S44">
        <v>0</v>
      </c>
      <c r="T44">
        <f t="shared" si="0"/>
        <v>51.66</v>
      </c>
      <c r="U44">
        <v>5.66</v>
      </c>
      <c r="V44">
        <f t="shared" si="1"/>
        <v>57.319999999999993</v>
      </c>
    </row>
    <row r="45" spans="1:22" x14ac:dyDescent="0.2">
      <c r="A45" s="11">
        <v>40350</v>
      </c>
      <c r="B45">
        <v>49</v>
      </c>
      <c r="C45">
        <v>0.33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2.33</v>
      </c>
      <c r="P45">
        <v>0</v>
      </c>
      <c r="Q45">
        <v>0</v>
      </c>
      <c r="R45">
        <v>0</v>
      </c>
      <c r="S45">
        <v>0</v>
      </c>
      <c r="T45">
        <f t="shared" si="0"/>
        <v>51.66</v>
      </c>
      <c r="U45">
        <v>5.66</v>
      </c>
      <c r="V45">
        <f t="shared" si="1"/>
        <v>57.319999999999993</v>
      </c>
    </row>
    <row r="46" spans="1:22" x14ac:dyDescent="0.2">
      <c r="A46" s="11">
        <v>40351</v>
      </c>
      <c r="B46">
        <v>39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0.5</v>
      </c>
      <c r="J46">
        <v>0</v>
      </c>
      <c r="K46">
        <v>0</v>
      </c>
      <c r="L46">
        <v>2</v>
      </c>
      <c r="M46">
        <v>0</v>
      </c>
      <c r="N46">
        <v>0</v>
      </c>
      <c r="O46">
        <v>5.5</v>
      </c>
      <c r="P46">
        <v>0</v>
      </c>
      <c r="Q46">
        <v>0</v>
      </c>
      <c r="R46">
        <v>0</v>
      </c>
      <c r="S46">
        <v>0</v>
      </c>
      <c r="T46">
        <f t="shared" si="0"/>
        <v>47</v>
      </c>
      <c r="U46">
        <v>3.5</v>
      </c>
      <c r="V46">
        <f t="shared" si="1"/>
        <v>50.5</v>
      </c>
    </row>
    <row r="47" spans="1:22" x14ac:dyDescent="0.2">
      <c r="A47" s="11">
        <v>40352</v>
      </c>
      <c r="B47">
        <v>39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0</v>
      </c>
      <c r="K47">
        <v>0</v>
      </c>
      <c r="L47">
        <v>2</v>
      </c>
      <c r="M47">
        <v>0</v>
      </c>
      <c r="N47">
        <v>0</v>
      </c>
      <c r="O47">
        <v>5.5</v>
      </c>
      <c r="P47">
        <v>0</v>
      </c>
      <c r="Q47">
        <v>0</v>
      </c>
      <c r="R47">
        <v>0</v>
      </c>
      <c r="S47">
        <v>0</v>
      </c>
      <c r="T47">
        <f t="shared" si="0"/>
        <v>47</v>
      </c>
      <c r="U47">
        <v>3.5</v>
      </c>
      <c r="V47">
        <f t="shared" si="1"/>
        <v>50.5</v>
      </c>
    </row>
    <row r="48" spans="1:22" x14ac:dyDescent="0.2">
      <c r="A48" s="11">
        <v>40353</v>
      </c>
      <c r="B48">
        <v>34.5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1.5</v>
      </c>
      <c r="P48">
        <v>0</v>
      </c>
      <c r="Q48">
        <v>0</v>
      </c>
      <c r="R48">
        <v>0.5</v>
      </c>
      <c r="S48">
        <v>0</v>
      </c>
      <c r="T48">
        <f t="shared" si="0"/>
        <v>36.5</v>
      </c>
      <c r="U48">
        <v>3</v>
      </c>
      <c r="V48">
        <f t="shared" si="1"/>
        <v>39.5</v>
      </c>
    </row>
    <row r="49" spans="1:22" x14ac:dyDescent="0.2">
      <c r="A49" s="11">
        <v>40354</v>
      </c>
      <c r="B49">
        <v>34.5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1.5</v>
      </c>
      <c r="P49">
        <v>0</v>
      </c>
      <c r="Q49">
        <v>0</v>
      </c>
      <c r="R49">
        <v>0.5</v>
      </c>
      <c r="S49">
        <v>0</v>
      </c>
      <c r="T49">
        <f t="shared" si="0"/>
        <v>36.5</v>
      </c>
      <c r="U49">
        <v>3</v>
      </c>
      <c r="V49">
        <f t="shared" si="1"/>
        <v>39.5</v>
      </c>
    </row>
    <row r="50" spans="1:22" x14ac:dyDescent="0.2">
      <c r="A50" s="11">
        <v>40355</v>
      </c>
      <c r="B50">
        <v>75.3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0.66</v>
      </c>
      <c r="J50">
        <v>0</v>
      </c>
      <c r="K50">
        <v>0</v>
      </c>
      <c r="L50">
        <v>0</v>
      </c>
      <c r="M50">
        <v>0</v>
      </c>
      <c r="N50">
        <v>0</v>
      </c>
      <c r="O50">
        <v>11.6</v>
      </c>
      <c r="P50">
        <v>0</v>
      </c>
      <c r="Q50">
        <v>0</v>
      </c>
      <c r="R50">
        <v>0</v>
      </c>
      <c r="S50">
        <v>0</v>
      </c>
      <c r="T50">
        <f t="shared" si="0"/>
        <v>88.559999999999988</v>
      </c>
      <c r="U50">
        <v>2.66</v>
      </c>
      <c r="V50">
        <f t="shared" si="1"/>
        <v>91.219999999999985</v>
      </c>
    </row>
    <row r="51" spans="1:22" x14ac:dyDescent="0.2">
      <c r="A51" s="11">
        <v>40356</v>
      </c>
      <c r="B51">
        <v>75.3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0.66</v>
      </c>
      <c r="J51">
        <v>0</v>
      </c>
      <c r="K51">
        <v>0</v>
      </c>
      <c r="L51">
        <v>0</v>
      </c>
      <c r="M51">
        <v>0</v>
      </c>
      <c r="N51">
        <v>0</v>
      </c>
      <c r="O51">
        <v>11.6</v>
      </c>
      <c r="P51">
        <v>0</v>
      </c>
      <c r="Q51">
        <v>0</v>
      </c>
      <c r="R51">
        <v>0</v>
      </c>
      <c r="S51">
        <v>0</v>
      </c>
      <c r="T51">
        <f t="shared" si="0"/>
        <v>88.559999999999988</v>
      </c>
      <c r="U51">
        <v>2.66</v>
      </c>
      <c r="V51">
        <f t="shared" si="1"/>
        <v>91.219999999999985</v>
      </c>
    </row>
    <row r="52" spans="1:22" x14ac:dyDescent="0.2">
      <c r="A52" s="11">
        <v>40357</v>
      </c>
      <c r="B52">
        <v>75.3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0.66</v>
      </c>
      <c r="J52">
        <v>0</v>
      </c>
      <c r="K52">
        <v>0</v>
      </c>
      <c r="L52">
        <v>0</v>
      </c>
      <c r="M52">
        <v>0</v>
      </c>
      <c r="N52">
        <v>0</v>
      </c>
      <c r="O52">
        <v>11.6</v>
      </c>
      <c r="P52">
        <v>0</v>
      </c>
      <c r="Q52">
        <v>0</v>
      </c>
      <c r="R52">
        <v>0</v>
      </c>
      <c r="S52">
        <v>0</v>
      </c>
      <c r="T52">
        <f>SUM(B52:S52)</f>
        <v>88.559999999999988</v>
      </c>
      <c r="U52">
        <v>2.66</v>
      </c>
      <c r="V52">
        <f>T52+U52</f>
        <v>91.219999999999985</v>
      </c>
    </row>
    <row r="53" spans="1:22" x14ac:dyDescent="0.2">
      <c r="A53" s="11">
        <v>40358</v>
      </c>
      <c r="B53">
        <v>34.5</v>
      </c>
      <c r="C53">
        <v>1.5</v>
      </c>
      <c r="D53">
        <v>0</v>
      </c>
      <c r="E53">
        <v>0</v>
      </c>
      <c r="F53">
        <v>0.5</v>
      </c>
      <c r="G53">
        <v>0</v>
      </c>
      <c r="H53">
        <v>0</v>
      </c>
      <c r="I53">
        <v>0.5</v>
      </c>
      <c r="J53">
        <v>0</v>
      </c>
      <c r="K53">
        <v>0</v>
      </c>
      <c r="L53">
        <v>0</v>
      </c>
      <c r="M53">
        <v>0</v>
      </c>
      <c r="N53">
        <v>0</v>
      </c>
      <c r="O53">
        <v>14</v>
      </c>
      <c r="P53">
        <v>0</v>
      </c>
      <c r="Q53">
        <v>0</v>
      </c>
      <c r="R53">
        <v>0</v>
      </c>
      <c r="S53">
        <v>0</v>
      </c>
      <c r="T53">
        <f>SUM(B53:S53)</f>
        <v>51</v>
      </c>
      <c r="U53">
        <v>7</v>
      </c>
      <c r="V53">
        <f>T53+U53</f>
        <v>58</v>
      </c>
    </row>
    <row r="54" spans="1:22" x14ac:dyDescent="0.2">
      <c r="A54" s="11">
        <v>40359</v>
      </c>
      <c r="B54">
        <v>34.5</v>
      </c>
      <c r="C54">
        <v>1.5</v>
      </c>
      <c r="D54">
        <v>0</v>
      </c>
      <c r="E54">
        <v>0</v>
      </c>
      <c r="F54">
        <v>0.5</v>
      </c>
      <c r="G54">
        <v>0</v>
      </c>
      <c r="H54">
        <v>0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14</v>
      </c>
      <c r="P54">
        <v>0</v>
      </c>
      <c r="Q54">
        <v>0</v>
      </c>
      <c r="R54">
        <v>0</v>
      </c>
      <c r="S54">
        <v>0</v>
      </c>
      <c r="T54">
        <f t="shared" si="0"/>
        <v>51</v>
      </c>
      <c r="U54">
        <v>7</v>
      </c>
      <c r="V54">
        <f t="shared" si="1"/>
        <v>58</v>
      </c>
    </row>
    <row r="55" spans="1:22" x14ac:dyDescent="0.2">
      <c r="A55" s="11">
        <v>40360</v>
      </c>
      <c r="B55" t="s">
        <v>32</v>
      </c>
      <c r="C55" t="s">
        <v>32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</row>
    <row r="56" spans="1:22" x14ac:dyDescent="0.2">
      <c r="A56" s="11">
        <v>40361</v>
      </c>
      <c r="B56" t="s">
        <v>32</v>
      </c>
      <c r="C56" t="s">
        <v>32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</row>
    <row r="57" spans="1:22" x14ac:dyDescent="0.2">
      <c r="A57" s="11">
        <v>40362</v>
      </c>
      <c r="B57">
        <v>47.5</v>
      </c>
      <c r="C57">
        <v>1.5</v>
      </c>
      <c r="D57">
        <v>0</v>
      </c>
      <c r="E57">
        <v>0</v>
      </c>
      <c r="F57">
        <v>0</v>
      </c>
      <c r="G57">
        <v>0.25</v>
      </c>
      <c r="H57">
        <v>0</v>
      </c>
      <c r="I57">
        <v>26.5</v>
      </c>
      <c r="J57">
        <v>0.5</v>
      </c>
      <c r="K57">
        <v>0</v>
      </c>
      <c r="L57">
        <v>0</v>
      </c>
      <c r="M57">
        <v>0</v>
      </c>
      <c r="N57">
        <v>0</v>
      </c>
      <c r="O57">
        <v>3.75</v>
      </c>
      <c r="P57">
        <v>0</v>
      </c>
      <c r="Q57">
        <v>0</v>
      </c>
      <c r="R57">
        <v>0.75</v>
      </c>
      <c r="S57">
        <v>0</v>
      </c>
      <c r="T57">
        <f t="shared" si="0"/>
        <v>80.75</v>
      </c>
      <c r="U57">
        <v>6.25</v>
      </c>
      <c r="V57">
        <f t="shared" si="1"/>
        <v>87</v>
      </c>
    </row>
    <row r="58" spans="1:22" x14ac:dyDescent="0.2">
      <c r="A58" s="11">
        <v>40363</v>
      </c>
      <c r="B58">
        <v>47.5</v>
      </c>
      <c r="C58">
        <v>1.5</v>
      </c>
      <c r="D58">
        <v>0</v>
      </c>
      <c r="E58">
        <v>0</v>
      </c>
      <c r="F58">
        <v>0</v>
      </c>
      <c r="G58">
        <v>0.25</v>
      </c>
      <c r="H58">
        <v>0</v>
      </c>
      <c r="I58">
        <v>26.5</v>
      </c>
      <c r="J58">
        <v>0.5</v>
      </c>
      <c r="K58">
        <v>0</v>
      </c>
      <c r="L58">
        <v>0</v>
      </c>
      <c r="M58">
        <v>0</v>
      </c>
      <c r="N58">
        <v>0</v>
      </c>
      <c r="O58">
        <v>3.75</v>
      </c>
      <c r="P58">
        <v>0</v>
      </c>
      <c r="Q58">
        <v>0</v>
      </c>
      <c r="R58">
        <v>0.75</v>
      </c>
      <c r="S58">
        <v>0</v>
      </c>
      <c r="T58">
        <f t="shared" si="0"/>
        <v>80.75</v>
      </c>
      <c r="U58">
        <v>6.25</v>
      </c>
      <c r="V58">
        <f t="shared" si="1"/>
        <v>87</v>
      </c>
    </row>
    <row r="59" spans="1:22" x14ac:dyDescent="0.2">
      <c r="A59" s="11">
        <v>40364</v>
      </c>
      <c r="B59">
        <v>47.5</v>
      </c>
      <c r="C59">
        <v>1.5</v>
      </c>
      <c r="D59">
        <v>0</v>
      </c>
      <c r="E59">
        <v>0</v>
      </c>
      <c r="F59">
        <v>0</v>
      </c>
      <c r="G59">
        <v>0.25</v>
      </c>
      <c r="H59">
        <v>0</v>
      </c>
      <c r="I59">
        <v>26.5</v>
      </c>
      <c r="J59">
        <v>0.5</v>
      </c>
      <c r="K59">
        <v>0</v>
      </c>
      <c r="L59">
        <v>0</v>
      </c>
      <c r="M59">
        <v>0</v>
      </c>
      <c r="N59">
        <v>0</v>
      </c>
      <c r="O59">
        <v>3.75</v>
      </c>
      <c r="P59">
        <v>0</v>
      </c>
      <c r="Q59">
        <v>0</v>
      </c>
      <c r="R59">
        <v>0.75</v>
      </c>
      <c r="S59">
        <v>0</v>
      </c>
      <c r="T59">
        <f t="shared" si="0"/>
        <v>80.75</v>
      </c>
      <c r="U59">
        <v>6.25</v>
      </c>
      <c r="V59">
        <f t="shared" si="1"/>
        <v>87</v>
      </c>
    </row>
    <row r="60" spans="1:22" x14ac:dyDescent="0.2">
      <c r="A60" s="11">
        <v>40365</v>
      </c>
      <c r="B60">
        <v>47.5</v>
      </c>
      <c r="C60">
        <v>1.5</v>
      </c>
      <c r="D60">
        <v>0</v>
      </c>
      <c r="E60">
        <v>0</v>
      </c>
      <c r="F60">
        <v>0</v>
      </c>
      <c r="G60">
        <v>0.25</v>
      </c>
      <c r="H60">
        <v>0</v>
      </c>
      <c r="I60">
        <v>26.5</v>
      </c>
      <c r="J60">
        <v>0.5</v>
      </c>
      <c r="K60">
        <v>0</v>
      </c>
      <c r="L60">
        <v>0</v>
      </c>
      <c r="M60">
        <v>0</v>
      </c>
      <c r="N60">
        <v>0</v>
      </c>
      <c r="O60">
        <v>3.75</v>
      </c>
      <c r="P60">
        <v>0</v>
      </c>
      <c r="Q60">
        <v>0</v>
      </c>
      <c r="R60">
        <v>0.75</v>
      </c>
      <c r="S60">
        <v>0</v>
      </c>
      <c r="T60">
        <f t="shared" si="0"/>
        <v>80.75</v>
      </c>
      <c r="U60">
        <v>6.25</v>
      </c>
      <c r="V60">
        <f t="shared" si="1"/>
        <v>87</v>
      </c>
    </row>
    <row r="61" spans="1:22" x14ac:dyDescent="0.2">
      <c r="A61" s="11">
        <v>40366</v>
      </c>
      <c r="B61">
        <v>34</v>
      </c>
      <c r="C61">
        <v>0</v>
      </c>
      <c r="D61">
        <v>0</v>
      </c>
      <c r="E61">
        <v>1</v>
      </c>
      <c r="F61">
        <v>0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</v>
      </c>
      <c r="P61">
        <v>0</v>
      </c>
      <c r="Q61">
        <v>0</v>
      </c>
      <c r="R61">
        <v>0</v>
      </c>
      <c r="S61">
        <v>0</v>
      </c>
      <c r="T61">
        <f t="shared" si="0"/>
        <v>41</v>
      </c>
      <c r="U61">
        <v>6</v>
      </c>
      <c r="V61">
        <f t="shared" si="1"/>
        <v>47</v>
      </c>
    </row>
    <row r="62" spans="1:22" x14ac:dyDescent="0.2">
      <c r="A62" s="11">
        <v>40367</v>
      </c>
      <c r="B62">
        <v>44.5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5.5</v>
      </c>
      <c r="P62">
        <v>0</v>
      </c>
      <c r="Q62">
        <v>0</v>
      </c>
      <c r="R62">
        <v>2</v>
      </c>
      <c r="S62">
        <v>0</v>
      </c>
      <c r="T62">
        <f t="shared" si="0"/>
        <v>54</v>
      </c>
      <c r="U62">
        <v>2.5</v>
      </c>
      <c r="V62">
        <f t="shared" si="1"/>
        <v>56.5</v>
      </c>
    </row>
    <row r="63" spans="1:22" x14ac:dyDescent="0.2">
      <c r="A63" s="11">
        <v>40368</v>
      </c>
      <c r="B63">
        <v>44.5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5.5</v>
      </c>
      <c r="P63">
        <v>0</v>
      </c>
      <c r="Q63">
        <v>0</v>
      </c>
      <c r="R63">
        <v>2</v>
      </c>
      <c r="S63">
        <v>0</v>
      </c>
      <c r="T63">
        <f t="shared" si="0"/>
        <v>54</v>
      </c>
      <c r="U63">
        <v>2.5</v>
      </c>
      <c r="V63">
        <f t="shared" si="1"/>
        <v>56.5</v>
      </c>
    </row>
    <row r="64" spans="1:22" x14ac:dyDescent="0.2">
      <c r="A64" s="11">
        <v>40369</v>
      </c>
      <c r="B64">
        <v>43.67</v>
      </c>
      <c r="C64">
        <v>1.33</v>
      </c>
      <c r="D64">
        <v>0</v>
      </c>
      <c r="E64">
        <v>0</v>
      </c>
      <c r="F64">
        <v>0</v>
      </c>
      <c r="G64">
        <v>0.33</v>
      </c>
      <c r="H64">
        <v>0</v>
      </c>
      <c r="I64">
        <v>5</v>
      </c>
      <c r="J64">
        <v>0.67</v>
      </c>
      <c r="K64">
        <v>0</v>
      </c>
      <c r="L64">
        <v>0</v>
      </c>
      <c r="M64">
        <v>0.67</v>
      </c>
      <c r="N64">
        <v>0</v>
      </c>
      <c r="O64">
        <v>7</v>
      </c>
      <c r="P64">
        <v>0</v>
      </c>
      <c r="Q64">
        <v>0</v>
      </c>
      <c r="R64">
        <v>0.67</v>
      </c>
      <c r="S64">
        <v>0</v>
      </c>
      <c r="T64">
        <f t="shared" si="0"/>
        <v>59.34</v>
      </c>
      <c r="U64">
        <v>6.67</v>
      </c>
      <c r="V64">
        <f t="shared" si="1"/>
        <v>66.010000000000005</v>
      </c>
    </row>
    <row r="65" spans="1:22" x14ac:dyDescent="0.2">
      <c r="A65" s="11">
        <v>40370</v>
      </c>
      <c r="B65">
        <v>43.67</v>
      </c>
      <c r="C65">
        <v>1.33</v>
      </c>
      <c r="D65">
        <v>0</v>
      </c>
      <c r="E65">
        <v>0</v>
      </c>
      <c r="F65">
        <v>0</v>
      </c>
      <c r="G65">
        <v>0.33</v>
      </c>
      <c r="H65">
        <v>0</v>
      </c>
      <c r="I65">
        <v>5</v>
      </c>
      <c r="J65">
        <v>0.67</v>
      </c>
      <c r="K65">
        <v>0</v>
      </c>
      <c r="L65">
        <v>0</v>
      </c>
      <c r="M65">
        <v>0.67</v>
      </c>
      <c r="N65">
        <v>0</v>
      </c>
      <c r="O65">
        <v>7</v>
      </c>
      <c r="P65">
        <v>0</v>
      </c>
      <c r="Q65">
        <v>0</v>
      </c>
      <c r="R65">
        <v>0.67</v>
      </c>
      <c r="S65">
        <v>0</v>
      </c>
      <c r="T65">
        <f t="shared" si="0"/>
        <v>59.34</v>
      </c>
      <c r="U65">
        <v>6.67</v>
      </c>
      <c r="V65">
        <f t="shared" si="1"/>
        <v>66.010000000000005</v>
      </c>
    </row>
    <row r="66" spans="1:22" x14ac:dyDescent="0.2">
      <c r="A66" s="11">
        <v>40371</v>
      </c>
      <c r="B66">
        <v>43.67</v>
      </c>
      <c r="C66">
        <v>1.33</v>
      </c>
      <c r="D66">
        <v>0</v>
      </c>
      <c r="E66">
        <v>0</v>
      </c>
      <c r="F66">
        <v>0</v>
      </c>
      <c r="G66">
        <v>0.33</v>
      </c>
      <c r="H66">
        <v>0</v>
      </c>
      <c r="I66">
        <v>5</v>
      </c>
      <c r="J66">
        <v>0.67</v>
      </c>
      <c r="K66">
        <v>0</v>
      </c>
      <c r="L66">
        <v>0</v>
      </c>
      <c r="M66">
        <v>0.67</v>
      </c>
      <c r="N66">
        <v>0</v>
      </c>
      <c r="O66">
        <v>7</v>
      </c>
      <c r="P66">
        <v>0</v>
      </c>
      <c r="Q66">
        <v>0</v>
      </c>
      <c r="R66">
        <v>0.67</v>
      </c>
      <c r="S66">
        <v>0</v>
      </c>
      <c r="T66">
        <f>SUM(B66:S66)</f>
        <v>59.34</v>
      </c>
      <c r="U66">
        <v>6.67</v>
      </c>
      <c r="V66">
        <f>T66+U66</f>
        <v>66.010000000000005</v>
      </c>
    </row>
    <row r="67" spans="1:22" x14ac:dyDescent="0.2">
      <c r="A67" s="11">
        <v>40372</v>
      </c>
      <c r="B67">
        <v>15</v>
      </c>
      <c r="C67">
        <v>0</v>
      </c>
      <c r="D67">
        <v>0</v>
      </c>
      <c r="E67">
        <v>0</v>
      </c>
      <c r="F67">
        <v>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</v>
      </c>
      <c r="P67">
        <v>0</v>
      </c>
      <c r="Q67">
        <v>0</v>
      </c>
      <c r="R67">
        <v>0</v>
      </c>
      <c r="S67">
        <v>0</v>
      </c>
      <c r="T67">
        <f>SUM(B67:S67)</f>
        <v>18.5</v>
      </c>
      <c r="U67">
        <v>1.5</v>
      </c>
      <c r="V67">
        <f>T67+U67</f>
        <v>20</v>
      </c>
    </row>
    <row r="68" spans="1:22" x14ac:dyDescent="0.2">
      <c r="A68" s="11">
        <v>40373</v>
      </c>
      <c r="B68">
        <v>15</v>
      </c>
      <c r="C68">
        <v>0</v>
      </c>
      <c r="D68">
        <v>0</v>
      </c>
      <c r="E68">
        <v>0</v>
      </c>
      <c r="F68">
        <v>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</v>
      </c>
      <c r="P68">
        <v>0</v>
      </c>
      <c r="Q68">
        <v>0</v>
      </c>
      <c r="R68">
        <v>0</v>
      </c>
      <c r="S68">
        <v>0</v>
      </c>
      <c r="T68">
        <f t="shared" si="0"/>
        <v>18.5</v>
      </c>
      <c r="U68">
        <v>1.5</v>
      </c>
      <c r="V68">
        <f t="shared" si="1"/>
        <v>20</v>
      </c>
    </row>
    <row r="69" spans="1:22" x14ac:dyDescent="0.2">
      <c r="A69" s="11">
        <v>40374</v>
      </c>
      <c r="B69" t="s">
        <v>32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>
        <f t="shared" si="0"/>
        <v>0</v>
      </c>
      <c r="U69" t="s">
        <v>32</v>
      </c>
      <c r="V69" t="e">
        <f t="shared" si="1"/>
        <v>#VALUE!</v>
      </c>
    </row>
    <row r="70" spans="1:22" x14ac:dyDescent="0.2">
      <c r="A70" s="11">
        <v>40375</v>
      </c>
      <c r="B70" t="s">
        <v>32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>
        <f t="shared" si="0"/>
        <v>0</v>
      </c>
      <c r="U70" t="s">
        <v>32</v>
      </c>
      <c r="V70" t="e">
        <f t="shared" si="1"/>
        <v>#VALUE!</v>
      </c>
    </row>
    <row r="71" spans="1:22" x14ac:dyDescent="0.2">
      <c r="A71" s="11">
        <v>40376</v>
      </c>
      <c r="B71">
        <v>34.299999999999997</v>
      </c>
      <c r="C71">
        <v>0.33</v>
      </c>
      <c r="D71">
        <v>0</v>
      </c>
      <c r="E71">
        <v>0</v>
      </c>
      <c r="F71">
        <v>0</v>
      </c>
      <c r="G71">
        <v>0</v>
      </c>
      <c r="H71">
        <v>0</v>
      </c>
      <c r="I71">
        <v>3.33</v>
      </c>
      <c r="J71">
        <v>0</v>
      </c>
      <c r="K71">
        <v>0</v>
      </c>
      <c r="L71">
        <v>0</v>
      </c>
      <c r="M71">
        <v>1</v>
      </c>
      <c r="N71">
        <v>0</v>
      </c>
      <c r="O71">
        <v>5</v>
      </c>
      <c r="P71">
        <v>0</v>
      </c>
      <c r="Q71">
        <v>0</v>
      </c>
      <c r="R71">
        <v>2.66</v>
      </c>
      <c r="S71">
        <v>0</v>
      </c>
      <c r="T71">
        <f t="shared" si="0"/>
        <v>46.61999999999999</v>
      </c>
      <c r="U71">
        <v>2.66</v>
      </c>
      <c r="V71">
        <f t="shared" si="1"/>
        <v>49.279999999999987</v>
      </c>
    </row>
    <row r="72" spans="1:22" x14ac:dyDescent="0.2">
      <c r="A72" s="11">
        <v>40377</v>
      </c>
      <c r="B72">
        <v>34.299999999999997</v>
      </c>
      <c r="C72">
        <v>0.33</v>
      </c>
      <c r="D72">
        <v>0</v>
      </c>
      <c r="E72">
        <v>0</v>
      </c>
      <c r="F72">
        <v>0</v>
      </c>
      <c r="G72">
        <v>0</v>
      </c>
      <c r="H72">
        <v>0</v>
      </c>
      <c r="I72">
        <v>3.33</v>
      </c>
      <c r="J72">
        <v>0</v>
      </c>
      <c r="K72">
        <v>0</v>
      </c>
      <c r="L72">
        <v>0</v>
      </c>
      <c r="M72">
        <v>1</v>
      </c>
      <c r="N72">
        <v>0</v>
      </c>
      <c r="O72">
        <v>5</v>
      </c>
      <c r="P72">
        <v>0</v>
      </c>
      <c r="Q72">
        <v>0</v>
      </c>
      <c r="R72">
        <v>2.66</v>
      </c>
      <c r="S72">
        <v>0</v>
      </c>
      <c r="T72">
        <f t="shared" si="0"/>
        <v>46.61999999999999</v>
      </c>
      <c r="U72">
        <v>2.66</v>
      </c>
      <c r="V72">
        <f t="shared" si="1"/>
        <v>49.279999999999987</v>
      </c>
    </row>
    <row r="73" spans="1:22" x14ac:dyDescent="0.2">
      <c r="A73" s="11">
        <v>40378</v>
      </c>
      <c r="B73">
        <v>34.299999999999997</v>
      </c>
      <c r="C73">
        <v>0.33</v>
      </c>
      <c r="D73">
        <v>0</v>
      </c>
      <c r="E73">
        <v>0</v>
      </c>
      <c r="F73">
        <v>0</v>
      </c>
      <c r="G73">
        <v>0</v>
      </c>
      <c r="H73">
        <v>0</v>
      </c>
      <c r="I73">
        <v>3.33</v>
      </c>
      <c r="J73">
        <v>0</v>
      </c>
      <c r="K73">
        <v>0</v>
      </c>
      <c r="L73">
        <v>0</v>
      </c>
      <c r="M73">
        <v>1</v>
      </c>
      <c r="N73">
        <v>0</v>
      </c>
      <c r="O73">
        <v>5</v>
      </c>
      <c r="P73">
        <v>0</v>
      </c>
      <c r="Q73">
        <v>0</v>
      </c>
      <c r="R73">
        <v>2.66</v>
      </c>
      <c r="S73">
        <v>0</v>
      </c>
      <c r="T73">
        <f>SUM(B73:S73)</f>
        <v>46.61999999999999</v>
      </c>
      <c r="U73">
        <v>2.66</v>
      </c>
      <c r="V73">
        <f>T73+U73</f>
        <v>49.279999999999987</v>
      </c>
    </row>
    <row r="74" spans="1:22" x14ac:dyDescent="0.2">
      <c r="A74" s="11">
        <v>40379</v>
      </c>
      <c r="B74">
        <v>72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13</v>
      </c>
      <c r="J74">
        <v>0</v>
      </c>
      <c r="K74">
        <v>0</v>
      </c>
      <c r="L74">
        <v>0</v>
      </c>
      <c r="M74">
        <v>0</v>
      </c>
      <c r="N74">
        <v>0</v>
      </c>
      <c r="O74">
        <v>6.5</v>
      </c>
      <c r="P74">
        <v>0</v>
      </c>
      <c r="Q74">
        <v>0</v>
      </c>
      <c r="R74">
        <v>0</v>
      </c>
      <c r="S74">
        <v>0</v>
      </c>
      <c r="T74">
        <f>SUM(B74:S74)</f>
        <v>93.5</v>
      </c>
      <c r="U74">
        <v>5</v>
      </c>
      <c r="V74">
        <f>T74+U74</f>
        <v>98.5</v>
      </c>
    </row>
    <row r="75" spans="1:22" x14ac:dyDescent="0.2">
      <c r="A75" s="11">
        <v>40380</v>
      </c>
      <c r="B75">
        <v>72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13</v>
      </c>
      <c r="J75">
        <v>0</v>
      </c>
      <c r="K75">
        <v>0</v>
      </c>
      <c r="L75">
        <v>0</v>
      </c>
      <c r="M75">
        <v>0</v>
      </c>
      <c r="N75">
        <v>0</v>
      </c>
      <c r="O75">
        <v>6.5</v>
      </c>
      <c r="P75">
        <v>0</v>
      </c>
      <c r="Q75">
        <v>0</v>
      </c>
      <c r="R75">
        <v>0</v>
      </c>
      <c r="S75">
        <v>0</v>
      </c>
      <c r="T75">
        <f t="shared" ref="T75:T110" si="2">SUM(B75:S75)</f>
        <v>93.5</v>
      </c>
      <c r="U75">
        <v>5</v>
      </c>
      <c r="V75">
        <f t="shared" ref="V75:V110" si="3">T75+U75</f>
        <v>98.5</v>
      </c>
    </row>
    <row r="76" spans="1:22" x14ac:dyDescent="0.2">
      <c r="A76" s="11">
        <v>40381</v>
      </c>
      <c r="B76">
        <v>12.5</v>
      </c>
      <c r="C76">
        <v>0.5</v>
      </c>
      <c r="D76">
        <v>0</v>
      </c>
      <c r="E76">
        <v>0</v>
      </c>
      <c r="F76">
        <v>0.5</v>
      </c>
      <c r="G76">
        <v>0.5</v>
      </c>
      <c r="H76" s="1">
        <v>0</v>
      </c>
      <c r="I76" s="4">
        <v>3</v>
      </c>
      <c r="J76" s="4">
        <v>0</v>
      </c>
      <c r="K76" s="4">
        <v>0</v>
      </c>
      <c r="L76" s="4">
        <v>0</v>
      </c>
      <c r="M76" s="4">
        <v>0</v>
      </c>
      <c r="N76" s="1">
        <v>0</v>
      </c>
      <c r="O76" s="4">
        <v>1.5</v>
      </c>
      <c r="P76" s="4">
        <v>0</v>
      </c>
      <c r="Q76" s="1">
        <v>0</v>
      </c>
      <c r="R76" s="4">
        <v>0</v>
      </c>
      <c r="S76" s="1">
        <v>1</v>
      </c>
      <c r="T76">
        <f t="shared" si="2"/>
        <v>19.5</v>
      </c>
      <c r="U76">
        <v>5</v>
      </c>
      <c r="V76">
        <f t="shared" si="3"/>
        <v>24.5</v>
      </c>
    </row>
    <row r="77" spans="1:22" x14ac:dyDescent="0.2">
      <c r="A77" s="11">
        <v>40382</v>
      </c>
      <c r="B77">
        <v>12.5</v>
      </c>
      <c r="C77">
        <v>0.5</v>
      </c>
      <c r="D77">
        <v>0</v>
      </c>
      <c r="E77">
        <v>0</v>
      </c>
      <c r="F77">
        <v>0.5</v>
      </c>
      <c r="G77">
        <v>0.5</v>
      </c>
      <c r="H77" s="1">
        <v>0</v>
      </c>
      <c r="I77" s="4">
        <v>3</v>
      </c>
      <c r="J77" s="4">
        <v>0</v>
      </c>
      <c r="K77" s="4">
        <v>0</v>
      </c>
      <c r="L77" s="4">
        <v>0</v>
      </c>
      <c r="M77" s="4">
        <v>0</v>
      </c>
      <c r="N77" s="1">
        <v>0</v>
      </c>
      <c r="O77" s="4">
        <v>1.5</v>
      </c>
      <c r="P77" s="4">
        <v>0</v>
      </c>
      <c r="Q77" s="1">
        <v>0</v>
      </c>
      <c r="R77" s="4">
        <v>0</v>
      </c>
      <c r="S77" s="1">
        <v>1</v>
      </c>
      <c r="T77">
        <f t="shared" si="2"/>
        <v>19.5</v>
      </c>
      <c r="U77">
        <v>5</v>
      </c>
      <c r="V77">
        <f t="shared" si="3"/>
        <v>24.5</v>
      </c>
    </row>
    <row r="78" spans="1:22" x14ac:dyDescent="0.2">
      <c r="A78" s="11">
        <v>40383</v>
      </c>
      <c r="B78">
        <v>56.3</v>
      </c>
      <c r="C78">
        <v>0.33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0.66</v>
      </c>
      <c r="K78">
        <v>0</v>
      </c>
      <c r="L78">
        <v>0</v>
      </c>
      <c r="M78">
        <v>0</v>
      </c>
      <c r="N78">
        <v>0</v>
      </c>
      <c r="O78">
        <v>7</v>
      </c>
      <c r="P78">
        <v>0</v>
      </c>
      <c r="Q78">
        <v>0</v>
      </c>
      <c r="R78">
        <v>1.66</v>
      </c>
      <c r="S78">
        <v>0</v>
      </c>
      <c r="T78">
        <f>SUM(B78:S78)</f>
        <v>69.949999999999989</v>
      </c>
      <c r="U78">
        <v>14.3</v>
      </c>
      <c r="V78">
        <f>T78+U78</f>
        <v>84.249999999999986</v>
      </c>
    </row>
    <row r="79" spans="1:22" x14ac:dyDescent="0.2">
      <c r="A79" s="11">
        <v>40384</v>
      </c>
      <c r="B79">
        <v>56.3</v>
      </c>
      <c r="C79">
        <v>0.33</v>
      </c>
      <c r="D79">
        <v>0</v>
      </c>
      <c r="E79">
        <v>0</v>
      </c>
      <c r="F79">
        <v>0</v>
      </c>
      <c r="G79">
        <v>0</v>
      </c>
      <c r="H79">
        <v>0</v>
      </c>
      <c r="I79">
        <v>4</v>
      </c>
      <c r="J79">
        <v>0.66</v>
      </c>
      <c r="K79">
        <v>0</v>
      </c>
      <c r="L79">
        <v>0</v>
      </c>
      <c r="M79">
        <v>0</v>
      </c>
      <c r="N79">
        <v>0</v>
      </c>
      <c r="O79">
        <v>7</v>
      </c>
      <c r="P79">
        <v>0</v>
      </c>
      <c r="Q79">
        <v>0</v>
      </c>
      <c r="R79">
        <v>1.66</v>
      </c>
      <c r="S79">
        <v>0</v>
      </c>
      <c r="T79">
        <f t="shared" si="2"/>
        <v>69.949999999999989</v>
      </c>
      <c r="U79">
        <v>14.3</v>
      </c>
      <c r="V79">
        <f t="shared" si="3"/>
        <v>84.249999999999986</v>
      </c>
    </row>
    <row r="80" spans="1:22" x14ac:dyDescent="0.2">
      <c r="A80" s="11">
        <v>40385</v>
      </c>
      <c r="B80">
        <v>56.3</v>
      </c>
      <c r="C80">
        <v>0.33</v>
      </c>
      <c r="D80">
        <v>0</v>
      </c>
      <c r="E80">
        <v>0</v>
      </c>
      <c r="F80">
        <v>0</v>
      </c>
      <c r="G80">
        <v>0</v>
      </c>
      <c r="H80">
        <v>0</v>
      </c>
      <c r="I80">
        <v>4</v>
      </c>
      <c r="J80">
        <v>0.66</v>
      </c>
      <c r="K80">
        <v>0</v>
      </c>
      <c r="L80">
        <v>0</v>
      </c>
      <c r="M80">
        <v>0</v>
      </c>
      <c r="N80">
        <v>0</v>
      </c>
      <c r="O80">
        <v>7</v>
      </c>
      <c r="P80">
        <v>0</v>
      </c>
      <c r="Q80">
        <v>0</v>
      </c>
      <c r="R80">
        <v>1.66</v>
      </c>
      <c r="S80">
        <v>0</v>
      </c>
      <c r="T80">
        <f t="shared" si="2"/>
        <v>69.949999999999989</v>
      </c>
      <c r="U80">
        <v>14.3</v>
      </c>
      <c r="V80">
        <f t="shared" si="3"/>
        <v>84.249999999999986</v>
      </c>
    </row>
    <row r="81" spans="1:22" x14ac:dyDescent="0.2">
      <c r="A81" s="11">
        <v>40386</v>
      </c>
      <c r="B81">
        <v>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20</v>
      </c>
      <c r="J81">
        <v>0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2"/>
        <v>97</v>
      </c>
      <c r="U81">
        <v>130</v>
      </c>
      <c r="V81">
        <f t="shared" si="3"/>
        <v>227</v>
      </c>
    </row>
    <row r="82" spans="1:22" x14ac:dyDescent="0.2">
      <c r="A82" s="11">
        <v>40387</v>
      </c>
      <c r="B82">
        <v>75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20</v>
      </c>
      <c r="J82">
        <v>0</v>
      </c>
      <c r="K82">
        <v>0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2"/>
        <v>97</v>
      </c>
      <c r="U82">
        <v>130</v>
      </c>
      <c r="V82">
        <f t="shared" si="3"/>
        <v>227</v>
      </c>
    </row>
    <row r="83" spans="1:22" x14ac:dyDescent="0.2">
      <c r="A83" s="11">
        <v>40388</v>
      </c>
      <c r="B83">
        <v>301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15.5</v>
      </c>
      <c r="J83">
        <v>0</v>
      </c>
      <c r="K83">
        <v>0</v>
      </c>
      <c r="L83">
        <v>0</v>
      </c>
      <c r="M83">
        <v>0</v>
      </c>
      <c r="N83">
        <v>0</v>
      </c>
      <c r="O83">
        <v>5.5</v>
      </c>
      <c r="P83">
        <v>0</v>
      </c>
      <c r="Q83">
        <v>0</v>
      </c>
      <c r="R83">
        <v>0.5</v>
      </c>
      <c r="S83">
        <v>0</v>
      </c>
      <c r="T83">
        <f t="shared" si="2"/>
        <v>327.5</v>
      </c>
      <c r="U83">
        <v>15.5</v>
      </c>
      <c r="V83">
        <f t="shared" si="3"/>
        <v>343</v>
      </c>
    </row>
    <row r="84" spans="1:22" x14ac:dyDescent="0.2">
      <c r="A84" s="11">
        <v>40389</v>
      </c>
      <c r="B84">
        <v>301</v>
      </c>
      <c r="C84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15.5</v>
      </c>
      <c r="J84">
        <v>0</v>
      </c>
      <c r="K84">
        <v>0</v>
      </c>
      <c r="L84">
        <v>0</v>
      </c>
      <c r="M84">
        <v>0</v>
      </c>
      <c r="N84">
        <v>0</v>
      </c>
      <c r="O84">
        <v>5.5</v>
      </c>
      <c r="P84">
        <v>0</v>
      </c>
      <c r="Q84">
        <v>0</v>
      </c>
      <c r="R84">
        <v>0.5</v>
      </c>
      <c r="S84">
        <v>0</v>
      </c>
      <c r="T84">
        <f t="shared" si="2"/>
        <v>327.5</v>
      </c>
      <c r="U84">
        <v>15.5</v>
      </c>
      <c r="V84">
        <f t="shared" si="3"/>
        <v>343</v>
      </c>
    </row>
    <row r="85" spans="1:22" x14ac:dyDescent="0.2">
      <c r="A85" s="11">
        <v>40390</v>
      </c>
      <c r="B85">
        <v>566.6</v>
      </c>
      <c r="C85">
        <v>2.33</v>
      </c>
      <c r="D85">
        <v>0</v>
      </c>
      <c r="E85">
        <v>0</v>
      </c>
      <c r="F85">
        <v>0</v>
      </c>
      <c r="G85">
        <v>0</v>
      </c>
      <c r="H85">
        <v>0</v>
      </c>
      <c r="I85">
        <v>113.6</v>
      </c>
      <c r="J85">
        <v>1</v>
      </c>
      <c r="K85">
        <v>0</v>
      </c>
      <c r="L85">
        <v>0</v>
      </c>
      <c r="M85">
        <v>0</v>
      </c>
      <c r="N85">
        <v>0</v>
      </c>
      <c r="O85">
        <v>1.33</v>
      </c>
      <c r="P85">
        <v>0</v>
      </c>
      <c r="Q85">
        <v>0</v>
      </c>
      <c r="R85">
        <v>0</v>
      </c>
      <c r="S85">
        <v>0</v>
      </c>
      <c r="T85">
        <f t="shared" si="2"/>
        <v>684.86000000000013</v>
      </c>
      <c r="U85">
        <v>32</v>
      </c>
      <c r="V85">
        <f t="shared" si="3"/>
        <v>716.86000000000013</v>
      </c>
    </row>
    <row r="86" spans="1:22" x14ac:dyDescent="0.2">
      <c r="A86" s="11">
        <v>40391</v>
      </c>
      <c r="B86">
        <v>566.6</v>
      </c>
      <c r="C86">
        <v>2.33</v>
      </c>
      <c r="D86">
        <v>0</v>
      </c>
      <c r="E86">
        <v>0</v>
      </c>
      <c r="F86">
        <v>0</v>
      </c>
      <c r="G86">
        <v>0</v>
      </c>
      <c r="H86">
        <v>0</v>
      </c>
      <c r="I86">
        <v>113.6</v>
      </c>
      <c r="J86">
        <v>1</v>
      </c>
      <c r="K86">
        <v>0</v>
      </c>
      <c r="L86">
        <v>0</v>
      </c>
      <c r="M86">
        <v>0</v>
      </c>
      <c r="N86">
        <v>0</v>
      </c>
      <c r="O86">
        <v>1.33</v>
      </c>
      <c r="P86">
        <v>0</v>
      </c>
      <c r="Q86">
        <v>0</v>
      </c>
      <c r="R86">
        <v>0</v>
      </c>
      <c r="S86">
        <v>0</v>
      </c>
      <c r="T86">
        <f t="shared" si="2"/>
        <v>684.86000000000013</v>
      </c>
      <c r="U86">
        <v>32</v>
      </c>
      <c r="V86">
        <f t="shared" si="3"/>
        <v>716.86000000000013</v>
      </c>
    </row>
    <row r="87" spans="1:22" x14ac:dyDescent="0.2">
      <c r="A87" s="11">
        <v>40392</v>
      </c>
      <c r="B87">
        <v>566.6</v>
      </c>
      <c r="C87">
        <v>2.33</v>
      </c>
      <c r="D87">
        <v>0</v>
      </c>
      <c r="E87">
        <v>0</v>
      </c>
      <c r="F87">
        <v>0</v>
      </c>
      <c r="G87">
        <v>0</v>
      </c>
      <c r="H87">
        <v>0</v>
      </c>
      <c r="I87">
        <v>113.6</v>
      </c>
      <c r="J87">
        <v>1</v>
      </c>
      <c r="K87">
        <v>0</v>
      </c>
      <c r="L87">
        <v>0</v>
      </c>
      <c r="M87">
        <v>0</v>
      </c>
      <c r="N87">
        <v>0</v>
      </c>
      <c r="O87">
        <v>1.33</v>
      </c>
      <c r="P87">
        <v>0</v>
      </c>
      <c r="Q87">
        <v>0</v>
      </c>
      <c r="R87">
        <v>0</v>
      </c>
      <c r="S87">
        <v>0</v>
      </c>
      <c r="T87">
        <f t="shared" si="2"/>
        <v>684.86000000000013</v>
      </c>
      <c r="U87">
        <v>32</v>
      </c>
      <c r="V87">
        <f t="shared" si="3"/>
        <v>716.86000000000013</v>
      </c>
    </row>
    <row r="88" spans="1:22" x14ac:dyDescent="0.2">
      <c r="A88" s="11">
        <v>40393</v>
      </c>
      <c r="B88">
        <v>280</v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31.5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3.5</v>
      </c>
      <c r="S88">
        <v>0</v>
      </c>
      <c r="T88">
        <f t="shared" si="2"/>
        <v>326</v>
      </c>
      <c r="U88">
        <v>56</v>
      </c>
      <c r="V88">
        <f t="shared" si="3"/>
        <v>382</v>
      </c>
    </row>
    <row r="89" spans="1:22" x14ac:dyDescent="0.2">
      <c r="A89" s="11">
        <v>40394</v>
      </c>
      <c r="B89">
        <v>280</v>
      </c>
      <c r="C89">
        <v>11</v>
      </c>
      <c r="D89">
        <v>0</v>
      </c>
      <c r="E89">
        <v>0</v>
      </c>
      <c r="F89">
        <v>0</v>
      </c>
      <c r="G89">
        <v>0</v>
      </c>
      <c r="H89">
        <v>0</v>
      </c>
      <c r="I89">
        <v>31.5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3.5</v>
      </c>
      <c r="S89">
        <v>0</v>
      </c>
      <c r="T89">
        <f t="shared" si="2"/>
        <v>326</v>
      </c>
      <c r="U89">
        <v>56</v>
      </c>
      <c r="V89">
        <f t="shared" si="3"/>
        <v>382</v>
      </c>
    </row>
    <row r="90" spans="1:22" x14ac:dyDescent="0.2">
      <c r="A90" s="11">
        <v>40395</v>
      </c>
      <c r="B90">
        <v>48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26</v>
      </c>
      <c r="J90">
        <v>0</v>
      </c>
      <c r="K90">
        <v>0</v>
      </c>
      <c r="L90">
        <v>0</v>
      </c>
      <c r="M90">
        <v>0</v>
      </c>
      <c r="N90">
        <v>0</v>
      </c>
      <c r="O90">
        <v>6</v>
      </c>
      <c r="P90">
        <v>0</v>
      </c>
      <c r="Q90">
        <v>0</v>
      </c>
      <c r="R90">
        <v>0</v>
      </c>
      <c r="S90">
        <v>0</v>
      </c>
      <c r="T90">
        <f>SUM(B90:S90)</f>
        <v>86</v>
      </c>
      <c r="U90">
        <v>58</v>
      </c>
      <c r="V90">
        <f>T90+U90</f>
        <v>144</v>
      </c>
    </row>
    <row r="91" spans="1:22" x14ac:dyDescent="0.2">
      <c r="A91" s="11">
        <v>40396</v>
      </c>
      <c r="B91">
        <v>48</v>
      </c>
      <c r="C91">
        <v>6</v>
      </c>
      <c r="D91">
        <v>0</v>
      </c>
      <c r="E91">
        <v>0</v>
      </c>
      <c r="F91">
        <v>0</v>
      </c>
      <c r="G91">
        <v>0</v>
      </c>
      <c r="H91">
        <v>0</v>
      </c>
      <c r="I91">
        <v>26</v>
      </c>
      <c r="J91">
        <v>0</v>
      </c>
      <c r="K91">
        <v>0</v>
      </c>
      <c r="L91">
        <v>0</v>
      </c>
      <c r="M91">
        <v>0</v>
      </c>
      <c r="N91">
        <v>0</v>
      </c>
      <c r="O91">
        <v>6</v>
      </c>
      <c r="P91">
        <v>0</v>
      </c>
      <c r="Q91">
        <v>0</v>
      </c>
      <c r="R91">
        <v>0</v>
      </c>
      <c r="S91">
        <v>0</v>
      </c>
      <c r="T91">
        <f t="shared" si="2"/>
        <v>86</v>
      </c>
      <c r="U91">
        <v>58</v>
      </c>
      <c r="V91">
        <f t="shared" si="3"/>
        <v>144</v>
      </c>
    </row>
    <row r="92" spans="1:22" x14ac:dyDescent="0.2">
      <c r="A92" s="11">
        <v>40397</v>
      </c>
      <c r="B92">
        <v>152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10.6</v>
      </c>
      <c r="J92">
        <v>0</v>
      </c>
      <c r="K92">
        <v>0</v>
      </c>
      <c r="L92">
        <v>0</v>
      </c>
      <c r="M92">
        <v>0</v>
      </c>
      <c r="N92">
        <v>0</v>
      </c>
      <c r="O92">
        <v>8</v>
      </c>
      <c r="P92">
        <v>0</v>
      </c>
      <c r="Q92">
        <v>0</v>
      </c>
      <c r="R92">
        <v>0</v>
      </c>
      <c r="S92">
        <v>0</v>
      </c>
      <c r="T92">
        <f t="shared" si="2"/>
        <v>170.6</v>
      </c>
      <c r="U92">
        <v>24</v>
      </c>
      <c r="V92">
        <f t="shared" si="3"/>
        <v>194.6</v>
      </c>
    </row>
    <row r="93" spans="1:22" x14ac:dyDescent="0.2">
      <c r="A93" s="11">
        <v>40398</v>
      </c>
      <c r="B93">
        <v>152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10.6</v>
      </c>
      <c r="J93">
        <v>0</v>
      </c>
      <c r="K93">
        <v>0</v>
      </c>
      <c r="L93">
        <v>0</v>
      </c>
      <c r="M93">
        <v>0</v>
      </c>
      <c r="N93">
        <v>0</v>
      </c>
      <c r="O93">
        <v>8</v>
      </c>
      <c r="P93">
        <v>0</v>
      </c>
      <c r="Q93">
        <v>0</v>
      </c>
      <c r="R93">
        <v>0</v>
      </c>
      <c r="S93">
        <v>0</v>
      </c>
      <c r="T93">
        <f t="shared" si="2"/>
        <v>170.6</v>
      </c>
      <c r="U93">
        <v>24</v>
      </c>
      <c r="V93">
        <f t="shared" si="3"/>
        <v>194.6</v>
      </c>
    </row>
    <row r="94" spans="1:22" x14ac:dyDescent="0.2">
      <c r="A94" s="11">
        <v>40399</v>
      </c>
      <c r="B94">
        <v>152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10.6</v>
      </c>
      <c r="J94">
        <v>0</v>
      </c>
      <c r="K94">
        <v>0</v>
      </c>
      <c r="L94">
        <v>0</v>
      </c>
      <c r="M94">
        <v>0</v>
      </c>
      <c r="N94">
        <v>0</v>
      </c>
      <c r="O94">
        <v>8</v>
      </c>
      <c r="P94">
        <v>0</v>
      </c>
      <c r="Q94">
        <v>0</v>
      </c>
      <c r="R94">
        <v>0</v>
      </c>
      <c r="S94">
        <v>0</v>
      </c>
      <c r="T94">
        <f t="shared" si="2"/>
        <v>170.6</v>
      </c>
      <c r="U94">
        <v>24</v>
      </c>
      <c r="V94">
        <f t="shared" si="3"/>
        <v>194.6</v>
      </c>
    </row>
    <row r="95" spans="1:22" x14ac:dyDescent="0.2">
      <c r="A95" s="11">
        <v>40400</v>
      </c>
      <c r="B95">
        <v>128.5</v>
      </c>
      <c r="C95">
        <v>2</v>
      </c>
      <c r="D95">
        <v>0</v>
      </c>
      <c r="E95">
        <v>0</v>
      </c>
      <c r="F95">
        <v>0.5</v>
      </c>
      <c r="G95">
        <v>0</v>
      </c>
      <c r="H95">
        <v>0</v>
      </c>
      <c r="I95">
        <v>14.5</v>
      </c>
      <c r="J95">
        <v>0</v>
      </c>
      <c r="K95">
        <v>0</v>
      </c>
      <c r="L95">
        <v>0</v>
      </c>
      <c r="M95">
        <v>0</v>
      </c>
      <c r="N95">
        <v>0</v>
      </c>
      <c r="O95">
        <v>4</v>
      </c>
      <c r="P95">
        <v>0</v>
      </c>
      <c r="Q95">
        <v>0</v>
      </c>
      <c r="R95">
        <v>0</v>
      </c>
      <c r="S95">
        <v>0</v>
      </c>
      <c r="T95">
        <f t="shared" si="2"/>
        <v>149.5</v>
      </c>
      <c r="U95">
        <v>40</v>
      </c>
      <c r="V95">
        <f t="shared" si="3"/>
        <v>189.5</v>
      </c>
    </row>
    <row r="96" spans="1:22" x14ac:dyDescent="0.2">
      <c r="A96" s="11">
        <v>40401</v>
      </c>
      <c r="B96">
        <v>128.5</v>
      </c>
      <c r="C96">
        <v>2</v>
      </c>
      <c r="D96">
        <v>0</v>
      </c>
      <c r="E96">
        <v>0</v>
      </c>
      <c r="F96">
        <v>0.5</v>
      </c>
      <c r="G96">
        <v>0</v>
      </c>
      <c r="H96">
        <v>0</v>
      </c>
      <c r="I96">
        <v>14.5</v>
      </c>
      <c r="J96">
        <v>0</v>
      </c>
      <c r="K96">
        <v>0</v>
      </c>
      <c r="L96">
        <v>0</v>
      </c>
      <c r="M96">
        <v>0</v>
      </c>
      <c r="N96">
        <v>0</v>
      </c>
      <c r="O96">
        <v>4</v>
      </c>
      <c r="P96">
        <v>0</v>
      </c>
      <c r="Q96">
        <v>0</v>
      </c>
      <c r="R96">
        <v>0</v>
      </c>
      <c r="S96">
        <v>0</v>
      </c>
      <c r="T96">
        <f t="shared" si="2"/>
        <v>149.5</v>
      </c>
      <c r="U96">
        <v>40</v>
      </c>
      <c r="V96">
        <f t="shared" si="3"/>
        <v>189.5</v>
      </c>
    </row>
    <row r="97" spans="1:22" x14ac:dyDescent="0.2">
      <c r="A97" s="11">
        <v>40402</v>
      </c>
      <c r="B97" t="s">
        <v>32</v>
      </c>
      <c r="C97" t="s">
        <v>32</v>
      </c>
      <c r="D97" t="s">
        <v>32</v>
      </c>
      <c r="E97" t="s">
        <v>32</v>
      </c>
      <c r="F97" t="s">
        <v>32</v>
      </c>
      <c r="G97" t="s">
        <v>32</v>
      </c>
      <c r="H97" t="s">
        <v>32</v>
      </c>
      <c r="I97" t="s">
        <v>32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</row>
    <row r="98" spans="1:22" x14ac:dyDescent="0.2">
      <c r="A98" s="11">
        <v>40403</v>
      </c>
      <c r="B98" t="s">
        <v>32</v>
      </c>
      <c r="C98" t="s">
        <v>32</v>
      </c>
      <c r="D98" t="s">
        <v>32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</row>
    <row r="99" spans="1:22" x14ac:dyDescent="0.2">
      <c r="A99" s="11">
        <v>40404</v>
      </c>
      <c r="B99">
        <v>19.75</v>
      </c>
      <c r="C99">
        <v>1.25</v>
      </c>
      <c r="D99">
        <v>0</v>
      </c>
      <c r="E99">
        <v>0</v>
      </c>
      <c r="F99">
        <v>0</v>
      </c>
      <c r="G99">
        <v>0</v>
      </c>
      <c r="H99">
        <v>0</v>
      </c>
      <c r="I99">
        <v>7.25</v>
      </c>
      <c r="J99">
        <v>0</v>
      </c>
      <c r="K99">
        <v>0</v>
      </c>
      <c r="L99">
        <v>0</v>
      </c>
      <c r="M99">
        <v>0</v>
      </c>
      <c r="N99">
        <v>0</v>
      </c>
      <c r="O99">
        <v>18.25</v>
      </c>
      <c r="P99">
        <v>0</v>
      </c>
      <c r="Q99">
        <v>0</v>
      </c>
      <c r="R99">
        <v>0</v>
      </c>
      <c r="S99">
        <v>0.25</v>
      </c>
      <c r="T99">
        <f t="shared" si="2"/>
        <v>46.75</v>
      </c>
      <c r="U99">
        <v>12</v>
      </c>
      <c r="V99">
        <f t="shared" si="3"/>
        <v>58.75</v>
      </c>
    </row>
    <row r="100" spans="1:22" x14ac:dyDescent="0.2">
      <c r="A100" s="11">
        <v>40405</v>
      </c>
      <c r="B100">
        <v>19.75</v>
      </c>
      <c r="C100">
        <v>1.25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7.25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18.25</v>
      </c>
      <c r="P100">
        <v>0</v>
      </c>
      <c r="Q100">
        <v>0</v>
      </c>
      <c r="R100">
        <v>0</v>
      </c>
      <c r="S100">
        <v>0.25</v>
      </c>
      <c r="T100">
        <f t="shared" si="2"/>
        <v>46.75</v>
      </c>
      <c r="U100">
        <v>12</v>
      </c>
      <c r="V100">
        <f t="shared" si="3"/>
        <v>58.75</v>
      </c>
    </row>
    <row r="101" spans="1:22" x14ac:dyDescent="0.2">
      <c r="A101" s="11">
        <v>40406</v>
      </c>
      <c r="B101">
        <v>19.75</v>
      </c>
      <c r="C101">
        <v>1.25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7.25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18.25</v>
      </c>
      <c r="P101">
        <v>0</v>
      </c>
      <c r="Q101">
        <v>0</v>
      </c>
      <c r="R101">
        <v>0</v>
      </c>
      <c r="S101">
        <v>0.25</v>
      </c>
      <c r="T101">
        <f t="shared" si="2"/>
        <v>46.75</v>
      </c>
      <c r="U101">
        <v>12</v>
      </c>
      <c r="V101">
        <f t="shared" si="3"/>
        <v>58.75</v>
      </c>
    </row>
    <row r="102" spans="1:22" x14ac:dyDescent="0.2">
      <c r="A102" s="11">
        <v>40407</v>
      </c>
      <c r="B102">
        <v>19.75</v>
      </c>
      <c r="C102">
        <v>1.25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18.25</v>
      </c>
      <c r="P102">
        <v>0</v>
      </c>
      <c r="Q102">
        <v>0</v>
      </c>
      <c r="R102">
        <v>0</v>
      </c>
      <c r="S102">
        <v>0.25</v>
      </c>
      <c r="T102">
        <f t="shared" si="2"/>
        <v>46.75</v>
      </c>
      <c r="U102">
        <v>12</v>
      </c>
      <c r="V102">
        <f t="shared" si="3"/>
        <v>58.75</v>
      </c>
    </row>
    <row r="103" spans="1:22" x14ac:dyDescent="0.2">
      <c r="A103" s="11">
        <v>40408</v>
      </c>
      <c r="B103">
        <v>16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69</v>
      </c>
      <c r="P103">
        <v>0</v>
      </c>
      <c r="Q103">
        <v>0</v>
      </c>
      <c r="R103">
        <v>1</v>
      </c>
      <c r="S103">
        <v>0</v>
      </c>
      <c r="T103">
        <f t="shared" si="2"/>
        <v>130</v>
      </c>
      <c r="U103" s="4">
        <v>12</v>
      </c>
      <c r="V103">
        <f t="shared" si="3"/>
        <v>142</v>
      </c>
    </row>
    <row r="104" spans="1:22" x14ac:dyDescent="0.2">
      <c r="A104" s="11">
        <v>40409</v>
      </c>
      <c r="B104">
        <v>136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88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140</v>
      </c>
      <c r="P104">
        <v>0</v>
      </c>
      <c r="Q104">
        <v>0</v>
      </c>
      <c r="R104">
        <v>0</v>
      </c>
      <c r="S104">
        <v>0</v>
      </c>
      <c r="T104">
        <f>SUM(B104:S104)</f>
        <v>364</v>
      </c>
      <c r="U104" s="4">
        <v>14</v>
      </c>
      <c r="V104">
        <f>T104+U104</f>
        <v>378</v>
      </c>
    </row>
    <row r="105" spans="1:22" x14ac:dyDescent="0.2">
      <c r="A105" s="11">
        <v>40410</v>
      </c>
      <c r="B105">
        <v>136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140</v>
      </c>
      <c r="P105">
        <v>0</v>
      </c>
      <c r="Q105">
        <v>0</v>
      </c>
      <c r="R105">
        <v>0</v>
      </c>
      <c r="S105">
        <v>0</v>
      </c>
      <c r="T105">
        <f t="shared" si="2"/>
        <v>364</v>
      </c>
      <c r="U105" s="4">
        <v>14</v>
      </c>
      <c r="V105">
        <f t="shared" si="3"/>
        <v>378</v>
      </c>
    </row>
    <row r="106" spans="1:22" x14ac:dyDescent="0.2">
      <c r="A106" s="11">
        <v>40411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e">
        <f t="shared" si="3"/>
        <v>#VALUE!</v>
      </c>
    </row>
    <row r="107" spans="1:22" x14ac:dyDescent="0.2">
      <c r="A107" s="11">
        <v>40412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e">
        <f t="shared" si="3"/>
        <v>#VALUE!</v>
      </c>
    </row>
    <row r="108" spans="1:22" x14ac:dyDescent="0.2">
      <c r="A108" s="11">
        <v>40413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e">
        <f>T108+U108</f>
        <v>#VALUE!</v>
      </c>
    </row>
    <row r="109" spans="1:22" x14ac:dyDescent="0.2">
      <c r="A109" s="11">
        <v>40414</v>
      </c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4"/>
      <c r="S109" s="12"/>
      <c r="T109">
        <f>SUM(B109:S109)</f>
        <v>0</v>
      </c>
      <c r="U109" s="4"/>
      <c r="V109">
        <f>T109+U109</f>
        <v>0</v>
      </c>
    </row>
    <row r="110" spans="1:22" x14ac:dyDescent="0.2">
      <c r="A110" s="11">
        <v>40415</v>
      </c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4"/>
      <c r="S110" s="12"/>
      <c r="T110">
        <f t="shared" si="2"/>
        <v>0</v>
      </c>
      <c r="U110" s="4"/>
      <c r="V110">
        <f t="shared" si="3"/>
        <v>0</v>
      </c>
    </row>
    <row r="111" spans="1:22" x14ac:dyDescent="0.2">
      <c r="A111" s="11">
        <v>40416</v>
      </c>
      <c r="H111" s="12"/>
      <c r="I111" s="8"/>
      <c r="J111" s="4"/>
      <c r="K111" s="4"/>
      <c r="L111" s="4"/>
      <c r="M111" s="4"/>
      <c r="N111" s="12"/>
      <c r="O111" s="8"/>
      <c r="P111" s="4"/>
      <c r="Q111" s="12"/>
      <c r="R111" s="4"/>
      <c r="S111" s="12"/>
      <c r="T111">
        <f t="shared" ref="T111:T120" si="4">SUM(B111:S111)</f>
        <v>0</v>
      </c>
      <c r="U111" s="4"/>
      <c r="V111">
        <f t="shared" ref="V111:V120" si="5">T111+U111</f>
        <v>0</v>
      </c>
    </row>
    <row r="112" spans="1:22" x14ac:dyDescent="0.2">
      <c r="A112" s="11">
        <v>40417</v>
      </c>
      <c r="H112" s="12"/>
      <c r="I112" s="8"/>
      <c r="J112" s="4"/>
      <c r="K112" s="4"/>
      <c r="L112" s="4"/>
      <c r="M112" s="4"/>
      <c r="N112" s="12"/>
      <c r="O112" s="8"/>
      <c r="P112" s="4"/>
      <c r="Q112" s="12"/>
      <c r="R112" s="4"/>
      <c r="S112" s="12"/>
      <c r="T112">
        <f t="shared" si="4"/>
        <v>0</v>
      </c>
      <c r="U112" s="4"/>
      <c r="V112">
        <f t="shared" si="5"/>
        <v>0</v>
      </c>
    </row>
    <row r="113" spans="1:22" x14ac:dyDescent="0.2">
      <c r="A113" s="11">
        <v>40418</v>
      </c>
      <c r="H113" s="12"/>
      <c r="I113" s="8"/>
      <c r="J113" s="4"/>
      <c r="K113" s="4"/>
      <c r="L113" s="4"/>
      <c r="M113" s="4"/>
      <c r="N113" s="12"/>
      <c r="O113" s="8"/>
      <c r="P113" s="4"/>
      <c r="Q113" s="12"/>
      <c r="R113" s="4"/>
      <c r="S113" s="12"/>
      <c r="T113">
        <f t="shared" si="4"/>
        <v>0</v>
      </c>
      <c r="U113" s="4"/>
      <c r="V113">
        <f t="shared" si="5"/>
        <v>0</v>
      </c>
    </row>
    <row r="114" spans="1:22" x14ac:dyDescent="0.2">
      <c r="A114" s="11">
        <v>40419</v>
      </c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4"/>
      <c r="S114" s="12"/>
      <c r="T114">
        <f t="shared" si="4"/>
        <v>0</v>
      </c>
      <c r="U114" s="4"/>
      <c r="V114">
        <f t="shared" si="5"/>
        <v>0</v>
      </c>
    </row>
    <row r="115" spans="1:22" x14ac:dyDescent="0.2">
      <c r="A115" s="11">
        <v>40420</v>
      </c>
      <c r="H115" s="12"/>
      <c r="I115" s="8"/>
      <c r="J115" s="4"/>
      <c r="K115" s="4"/>
      <c r="L115" s="4"/>
      <c r="M115" s="4"/>
      <c r="N115" s="12"/>
      <c r="O115" s="8"/>
      <c r="P115" s="4"/>
      <c r="Q115" s="12"/>
      <c r="R115" s="4"/>
      <c r="S115" s="12"/>
      <c r="T115">
        <f t="shared" si="4"/>
        <v>0</v>
      </c>
      <c r="U115" s="4"/>
      <c r="V115">
        <f t="shared" si="5"/>
        <v>0</v>
      </c>
    </row>
    <row r="116" spans="1:22" x14ac:dyDescent="0.2">
      <c r="A116" s="11">
        <v>40421</v>
      </c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4"/>
      <c r="S116" s="12"/>
      <c r="T116">
        <f t="shared" si="4"/>
        <v>0</v>
      </c>
      <c r="U116" s="4"/>
      <c r="V116">
        <f t="shared" si="5"/>
        <v>0</v>
      </c>
    </row>
    <row r="117" spans="1:22" x14ac:dyDescent="0.2">
      <c r="A117" s="11">
        <v>40422</v>
      </c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4"/>
      <c r="S117" s="12"/>
      <c r="T117">
        <f t="shared" si="4"/>
        <v>0</v>
      </c>
      <c r="U117" s="4"/>
      <c r="V117">
        <f t="shared" si="5"/>
        <v>0</v>
      </c>
    </row>
    <row r="118" spans="1:22" x14ac:dyDescent="0.2">
      <c r="A118" s="11">
        <v>40423</v>
      </c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4"/>
      <c r="S118" s="12"/>
      <c r="T118">
        <f t="shared" si="4"/>
        <v>0</v>
      </c>
      <c r="U118" s="4"/>
      <c r="V118">
        <f t="shared" si="5"/>
        <v>0</v>
      </c>
    </row>
    <row r="119" spans="1:22" x14ac:dyDescent="0.2">
      <c r="A119" s="11">
        <v>40424</v>
      </c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4"/>
      <c r="S119" s="12"/>
      <c r="T119">
        <f t="shared" si="4"/>
        <v>0</v>
      </c>
      <c r="U119" s="4"/>
      <c r="V119">
        <f t="shared" si="5"/>
        <v>0</v>
      </c>
    </row>
    <row r="120" spans="1:22" x14ac:dyDescent="0.2">
      <c r="A120" s="11">
        <v>40425</v>
      </c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4"/>
      <c r="S120" s="12"/>
      <c r="T120">
        <f t="shared" si="4"/>
        <v>0</v>
      </c>
      <c r="U120" s="4"/>
      <c r="V120">
        <f t="shared" si="5"/>
        <v>0</v>
      </c>
    </row>
    <row r="121" spans="1:22" x14ac:dyDescent="0.2">
      <c r="A121" s="11">
        <v>40426</v>
      </c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4"/>
      <c r="S121" s="12"/>
      <c r="T121">
        <f t="shared" ref="T121:T135" si="6">SUM(B121:S121)</f>
        <v>0</v>
      </c>
      <c r="U121" s="4"/>
      <c r="V121">
        <f t="shared" ref="V121:V135" si="7">T121+U121</f>
        <v>0</v>
      </c>
    </row>
    <row r="122" spans="1:22" x14ac:dyDescent="0.2">
      <c r="A122" s="11">
        <v>40427</v>
      </c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4"/>
      <c r="S122" s="12"/>
      <c r="T122">
        <f t="shared" si="6"/>
        <v>0</v>
      </c>
      <c r="U122" s="4"/>
      <c r="V122">
        <f t="shared" si="7"/>
        <v>0</v>
      </c>
    </row>
    <row r="123" spans="1:22" x14ac:dyDescent="0.2">
      <c r="A123" s="11">
        <v>40428</v>
      </c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4"/>
      <c r="S123" s="12"/>
      <c r="T123">
        <f t="shared" si="6"/>
        <v>0</v>
      </c>
      <c r="U123" s="4"/>
      <c r="V123">
        <f t="shared" si="7"/>
        <v>0</v>
      </c>
    </row>
    <row r="124" spans="1:22" x14ac:dyDescent="0.2">
      <c r="A124" s="11">
        <v>40429</v>
      </c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4"/>
      <c r="S124" s="12"/>
      <c r="T124">
        <f t="shared" si="6"/>
        <v>0</v>
      </c>
      <c r="U124" s="4"/>
      <c r="V124">
        <f t="shared" si="7"/>
        <v>0</v>
      </c>
    </row>
    <row r="125" spans="1:22" x14ac:dyDescent="0.2">
      <c r="A125" s="11">
        <v>40430</v>
      </c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4"/>
      <c r="S125" s="12"/>
      <c r="T125">
        <f t="shared" si="6"/>
        <v>0</v>
      </c>
      <c r="U125" s="4"/>
      <c r="V125">
        <f t="shared" si="7"/>
        <v>0</v>
      </c>
    </row>
    <row r="126" spans="1:22" x14ac:dyDescent="0.2">
      <c r="A126" s="11">
        <v>40431</v>
      </c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4"/>
      <c r="S126" s="12"/>
      <c r="T126">
        <f t="shared" si="6"/>
        <v>0</v>
      </c>
      <c r="U126" s="4"/>
      <c r="V126">
        <f t="shared" si="7"/>
        <v>0</v>
      </c>
    </row>
    <row r="127" spans="1:22" x14ac:dyDescent="0.2">
      <c r="A127" s="11">
        <v>40432</v>
      </c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4"/>
      <c r="S127" s="12"/>
      <c r="T127">
        <f t="shared" si="6"/>
        <v>0</v>
      </c>
      <c r="U127" s="4"/>
      <c r="V127">
        <f t="shared" si="7"/>
        <v>0</v>
      </c>
    </row>
    <row r="128" spans="1:22" x14ac:dyDescent="0.2">
      <c r="A128" s="11">
        <v>40433</v>
      </c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4"/>
      <c r="S128" s="12"/>
      <c r="T128">
        <f t="shared" si="6"/>
        <v>0</v>
      </c>
      <c r="U128" s="4"/>
      <c r="V128">
        <f t="shared" si="7"/>
        <v>0</v>
      </c>
    </row>
    <row r="129" spans="1:22" x14ac:dyDescent="0.2">
      <c r="A129" s="11">
        <v>40434</v>
      </c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4"/>
      <c r="S129" s="12"/>
      <c r="T129">
        <f t="shared" si="6"/>
        <v>0</v>
      </c>
      <c r="U129" s="4"/>
      <c r="V129">
        <f t="shared" si="7"/>
        <v>0</v>
      </c>
    </row>
    <row r="130" spans="1:22" x14ac:dyDescent="0.2">
      <c r="A130" s="11">
        <v>40435</v>
      </c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4"/>
      <c r="S130" s="12"/>
      <c r="T130">
        <f t="shared" si="6"/>
        <v>0</v>
      </c>
      <c r="U130" s="4"/>
      <c r="V130">
        <f t="shared" si="7"/>
        <v>0</v>
      </c>
    </row>
    <row r="131" spans="1:22" x14ac:dyDescent="0.2">
      <c r="A131" s="11">
        <v>40436</v>
      </c>
      <c r="H131" s="12"/>
      <c r="I131" s="8"/>
      <c r="J131" s="4"/>
      <c r="K131" s="4"/>
      <c r="L131" s="4"/>
      <c r="M131" s="4"/>
      <c r="N131" s="12"/>
      <c r="O131" s="8"/>
      <c r="P131" s="4"/>
      <c r="Q131" s="12"/>
      <c r="R131" s="4"/>
      <c r="S131" s="12"/>
      <c r="T131">
        <f t="shared" si="6"/>
        <v>0</v>
      </c>
      <c r="U131" s="4"/>
      <c r="V131">
        <f t="shared" si="7"/>
        <v>0</v>
      </c>
    </row>
    <row r="132" spans="1:22" x14ac:dyDescent="0.2">
      <c r="A132" s="11">
        <v>40437</v>
      </c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4"/>
      <c r="S132" s="12"/>
      <c r="T132">
        <f t="shared" si="6"/>
        <v>0</v>
      </c>
      <c r="U132" s="4"/>
      <c r="V132">
        <f t="shared" si="7"/>
        <v>0</v>
      </c>
    </row>
    <row r="133" spans="1:22" x14ac:dyDescent="0.2">
      <c r="A133" s="11">
        <v>40438</v>
      </c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4"/>
      <c r="S133" s="12"/>
      <c r="T133">
        <f t="shared" si="6"/>
        <v>0</v>
      </c>
      <c r="U133" s="4"/>
      <c r="V133">
        <f t="shared" si="7"/>
        <v>0</v>
      </c>
    </row>
    <row r="134" spans="1:22" x14ac:dyDescent="0.2">
      <c r="A134" s="11">
        <v>40439</v>
      </c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4"/>
      <c r="S134" s="12"/>
      <c r="T134">
        <f t="shared" si="6"/>
        <v>0</v>
      </c>
      <c r="U134" s="4"/>
      <c r="V134">
        <f t="shared" si="7"/>
        <v>0</v>
      </c>
    </row>
    <row r="135" spans="1:22" x14ac:dyDescent="0.2">
      <c r="A135" s="11">
        <v>40440</v>
      </c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4"/>
      <c r="S135" s="12"/>
      <c r="T135">
        <f t="shared" si="6"/>
        <v>0</v>
      </c>
      <c r="U135" s="4"/>
      <c r="V135">
        <f t="shared" si="7"/>
        <v>0</v>
      </c>
    </row>
    <row r="136" spans="1:22" x14ac:dyDescent="0.2">
      <c r="A136" s="11">
        <v>40441</v>
      </c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4"/>
      <c r="S136" s="12"/>
      <c r="T136">
        <f>SUM(B136:S136)</f>
        <v>0</v>
      </c>
      <c r="U136" s="4"/>
      <c r="V136">
        <f>T136+U136</f>
        <v>0</v>
      </c>
    </row>
    <row r="137" spans="1:22" x14ac:dyDescent="0.2">
      <c r="A137" s="11">
        <v>40442</v>
      </c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4"/>
      <c r="S137" s="12"/>
      <c r="T137">
        <f>SUM(B137:S137)</f>
        <v>0</v>
      </c>
      <c r="U137" s="4"/>
      <c r="V137">
        <f>T137+U137</f>
        <v>0</v>
      </c>
    </row>
    <row r="138" spans="1:22" x14ac:dyDescent="0.2"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</row>
    <row r="139" spans="1:22" x14ac:dyDescent="0.2"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</row>
    <row r="140" spans="1:22" x14ac:dyDescent="0.2">
      <c r="A140" t="s">
        <v>66</v>
      </c>
      <c r="B140">
        <f t="shared" ref="B140:V140" si="8">SUM(B9:B110)</f>
        <v>6071.5</v>
      </c>
      <c r="C140">
        <f t="shared" si="8"/>
        <v>100.94999999999999</v>
      </c>
      <c r="D140">
        <f t="shared" si="8"/>
        <v>0</v>
      </c>
      <c r="E140">
        <f t="shared" si="8"/>
        <v>1</v>
      </c>
      <c r="F140">
        <f t="shared" si="8"/>
        <v>12.97</v>
      </c>
      <c r="G140">
        <f t="shared" si="8"/>
        <v>4.99</v>
      </c>
      <c r="H140">
        <f t="shared" si="8"/>
        <v>0</v>
      </c>
      <c r="I140">
        <f t="shared" si="8"/>
        <v>1016.5700000000002</v>
      </c>
      <c r="J140">
        <f t="shared" si="8"/>
        <v>8.99</v>
      </c>
      <c r="K140">
        <f t="shared" si="8"/>
        <v>0</v>
      </c>
      <c r="L140">
        <f t="shared" si="8"/>
        <v>21.98</v>
      </c>
      <c r="M140">
        <f t="shared" si="8"/>
        <v>5.01</v>
      </c>
      <c r="N140">
        <f t="shared" si="8"/>
        <v>0</v>
      </c>
      <c r="O140">
        <f t="shared" si="8"/>
        <v>945.78</v>
      </c>
      <c r="P140">
        <f t="shared" si="8"/>
        <v>0</v>
      </c>
      <c r="Q140">
        <f t="shared" si="8"/>
        <v>0</v>
      </c>
      <c r="R140">
        <f t="shared" si="8"/>
        <v>31.970000000000002</v>
      </c>
      <c r="S140">
        <f t="shared" si="8"/>
        <v>3</v>
      </c>
      <c r="T140">
        <f t="shared" si="8"/>
        <v>8224.7100000000009</v>
      </c>
      <c r="U140">
        <f t="shared" si="8"/>
        <v>1268.6500000000001</v>
      </c>
      <c r="V140" t="e">
        <f t="shared" si="8"/>
        <v>#VALUE!</v>
      </c>
    </row>
  </sheetData>
  <mergeCells count="17">
    <mergeCell ref="V7:V8"/>
    <mergeCell ref="A5:C5"/>
    <mergeCell ref="B7:H7"/>
    <mergeCell ref="I7:N7"/>
    <mergeCell ref="O7:Q7"/>
    <mergeCell ref="H1:J1"/>
    <mergeCell ref="T138:T139"/>
    <mergeCell ref="B138:H138"/>
    <mergeCell ref="I138:N138"/>
    <mergeCell ref="O138:Q138"/>
    <mergeCell ref="R138:S138"/>
    <mergeCell ref="R7:S7"/>
    <mergeCell ref="T7:T8"/>
    <mergeCell ref="A1:C1"/>
    <mergeCell ref="A2:C2"/>
    <mergeCell ref="A3:C3"/>
    <mergeCell ref="A4:D4"/>
  </mergeCells>
  <phoneticPr fontId="2" type="noConversion"/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40"/>
  <sheetViews>
    <sheetView zoomScale="80" zoomScaleNormal="80" workbookViewId="0">
      <pane ySplit="8" topLeftCell="A78" activePane="bottomLeft" state="frozen"/>
      <selection pane="bottomLeft" activeCell="F111" sqref="F111"/>
    </sheetView>
  </sheetViews>
  <sheetFormatPr defaultRowHeight="12.75" x14ac:dyDescent="0.2"/>
  <sheetData>
    <row r="1" spans="1:22" x14ac:dyDescent="0.2">
      <c r="A1" s="68" t="s">
        <v>222</v>
      </c>
      <c r="B1" s="68"/>
      <c r="C1" s="68"/>
      <c r="E1" s="10"/>
      <c r="H1" s="1"/>
      <c r="N1" s="1"/>
      <c r="Q1" s="1"/>
      <c r="S1" s="1"/>
    </row>
    <row r="2" spans="1:22" x14ac:dyDescent="0.2">
      <c r="A2" s="72" t="s">
        <v>68</v>
      </c>
      <c r="B2" s="72"/>
      <c r="C2" s="72"/>
      <c r="E2" t="s">
        <v>223</v>
      </c>
      <c r="H2" s="1"/>
      <c r="N2" s="1"/>
      <c r="Q2" s="1"/>
      <c r="S2" s="1"/>
    </row>
    <row r="3" spans="1:22" x14ac:dyDescent="0.2">
      <c r="A3" s="73" t="s">
        <v>224</v>
      </c>
      <c r="B3" s="73"/>
      <c r="C3" s="73"/>
      <c r="E3" s="65" t="s">
        <v>225</v>
      </c>
      <c r="F3" s="65"/>
      <c r="H3" s="1"/>
      <c r="N3" s="1"/>
      <c r="Q3" s="1"/>
      <c r="S3" s="1"/>
    </row>
    <row r="4" spans="1:22" x14ac:dyDescent="0.2">
      <c r="A4" s="73" t="s">
        <v>226</v>
      </c>
      <c r="B4" s="73"/>
      <c r="C4" s="73"/>
      <c r="D4" s="73"/>
      <c r="F4" t="s">
        <v>227</v>
      </c>
      <c r="H4" s="1"/>
      <c r="N4" s="1"/>
      <c r="Q4" s="1"/>
      <c r="S4" s="1"/>
    </row>
    <row r="5" spans="1:22" x14ac:dyDescent="0.2">
      <c r="A5" s="73"/>
      <c r="B5" s="73"/>
      <c r="C5" s="73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72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>
        <f t="shared" si="0"/>
        <v>0</v>
      </c>
      <c r="V10">
        <f t="shared" si="1"/>
        <v>0</v>
      </c>
    </row>
    <row r="11" spans="1:22" x14ac:dyDescent="0.2">
      <c r="A11" s="11">
        <v>40316</v>
      </c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>
        <f t="shared" si="0"/>
        <v>0</v>
      </c>
      <c r="V12">
        <f t="shared" si="1"/>
        <v>0</v>
      </c>
    </row>
    <row r="13" spans="1:22" x14ac:dyDescent="0.2">
      <c r="A13" s="11">
        <v>40318</v>
      </c>
      <c r="B13">
        <v>0</v>
      </c>
      <c r="C13">
        <v>0.6</v>
      </c>
      <c r="D13">
        <v>0</v>
      </c>
      <c r="E13">
        <v>0</v>
      </c>
      <c r="F13">
        <v>0</v>
      </c>
      <c r="G13">
        <v>0</v>
      </c>
      <c r="H13" s="1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1">
        <v>0</v>
      </c>
      <c r="O13" s="4">
        <v>4</v>
      </c>
      <c r="P13" s="4">
        <v>0</v>
      </c>
      <c r="Q13" s="1">
        <v>0</v>
      </c>
      <c r="R13" s="4">
        <v>0</v>
      </c>
      <c r="S13" s="1">
        <v>0</v>
      </c>
      <c r="T13">
        <f t="shared" si="0"/>
        <v>4.5999999999999996</v>
      </c>
      <c r="U13">
        <v>0</v>
      </c>
      <c r="V13">
        <f t="shared" si="1"/>
        <v>4.5999999999999996</v>
      </c>
    </row>
    <row r="14" spans="1:22" x14ac:dyDescent="0.2">
      <c r="A14" s="11">
        <v>40319</v>
      </c>
      <c r="B14">
        <v>0</v>
      </c>
      <c r="C14">
        <v>0.6</v>
      </c>
      <c r="D14">
        <v>0</v>
      </c>
      <c r="E14">
        <v>0</v>
      </c>
      <c r="F14">
        <v>0</v>
      </c>
      <c r="G14">
        <v>0</v>
      </c>
      <c r="H14" s="1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1">
        <v>0</v>
      </c>
      <c r="O14" s="4">
        <v>4</v>
      </c>
      <c r="P14" s="4">
        <v>0</v>
      </c>
      <c r="Q14" s="1">
        <v>0</v>
      </c>
      <c r="R14" s="4">
        <v>0</v>
      </c>
      <c r="S14" s="1">
        <v>0</v>
      </c>
      <c r="T14">
        <f t="shared" si="0"/>
        <v>4.5999999999999996</v>
      </c>
      <c r="U14">
        <v>0</v>
      </c>
      <c r="V14">
        <f t="shared" si="1"/>
        <v>4.5999999999999996</v>
      </c>
    </row>
    <row r="15" spans="1:22" x14ac:dyDescent="0.2">
      <c r="A15" s="11">
        <v>40320</v>
      </c>
      <c r="B15">
        <v>0</v>
      </c>
      <c r="C15">
        <v>0.6</v>
      </c>
      <c r="D15">
        <v>0</v>
      </c>
      <c r="E15">
        <v>0</v>
      </c>
      <c r="F15">
        <v>0</v>
      </c>
      <c r="G15">
        <v>0</v>
      </c>
      <c r="H15" s="1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1">
        <v>0</v>
      </c>
      <c r="O15" s="4">
        <v>4</v>
      </c>
      <c r="P15" s="4">
        <v>0</v>
      </c>
      <c r="Q15" s="1">
        <v>0</v>
      </c>
      <c r="R15" s="4">
        <v>0</v>
      </c>
      <c r="S15" s="1">
        <v>0</v>
      </c>
      <c r="T15">
        <f t="shared" si="0"/>
        <v>4.5999999999999996</v>
      </c>
      <c r="U15">
        <v>0</v>
      </c>
      <c r="V15">
        <f t="shared" si="1"/>
        <v>4.5999999999999996</v>
      </c>
    </row>
    <row r="16" spans="1:22" x14ac:dyDescent="0.2">
      <c r="A16" s="11">
        <v>40321</v>
      </c>
      <c r="B16">
        <v>0</v>
      </c>
      <c r="C16">
        <v>0.6</v>
      </c>
      <c r="D16">
        <v>0</v>
      </c>
      <c r="E16">
        <v>0</v>
      </c>
      <c r="F16">
        <v>0</v>
      </c>
      <c r="G16">
        <v>0</v>
      </c>
      <c r="H16" s="1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1">
        <v>0</v>
      </c>
      <c r="O16" s="4">
        <v>4</v>
      </c>
      <c r="P16" s="4">
        <v>0</v>
      </c>
      <c r="Q16" s="1">
        <v>0</v>
      </c>
      <c r="R16" s="4">
        <v>0</v>
      </c>
      <c r="S16" s="1">
        <v>0</v>
      </c>
      <c r="T16">
        <f t="shared" si="0"/>
        <v>4.5999999999999996</v>
      </c>
      <c r="U16">
        <v>0</v>
      </c>
      <c r="V16">
        <f t="shared" si="1"/>
        <v>4.5999999999999996</v>
      </c>
    </row>
    <row r="17" spans="1:22" x14ac:dyDescent="0.2">
      <c r="A17" s="11">
        <v>40322</v>
      </c>
      <c r="B17">
        <v>0</v>
      </c>
      <c r="C17">
        <v>0.6</v>
      </c>
      <c r="D17">
        <v>0</v>
      </c>
      <c r="E17">
        <v>0</v>
      </c>
      <c r="F17">
        <v>0</v>
      </c>
      <c r="G17">
        <v>0</v>
      </c>
      <c r="H17" s="1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1">
        <v>0</v>
      </c>
      <c r="O17" s="4">
        <v>4</v>
      </c>
      <c r="P17" s="4">
        <v>0</v>
      </c>
      <c r="Q17" s="1">
        <v>0</v>
      </c>
      <c r="R17" s="4">
        <v>0</v>
      </c>
      <c r="S17" s="1">
        <v>0</v>
      </c>
      <c r="T17">
        <f t="shared" si="0"/>
        <v>4.5999999999999996</v>
      </c>
      <c r="U17">
        <v>0</v>
      </c>
      <c r="V17">
        <f t="shared" si="1"/>
        <v>4.5999999999999996</v>
      </c>
    </row>
    <row r="18" spans="1:22" x14ac:dyDescent="0.2">
      <c r="A18" s="11">
        <v>40323</v>
      </c>
      <c r="B18">
        <v>0</v>
      </c>
      <c r="C18">
        <v>0.5</v>
      </c>
      <c r="D18">
        <v>0</v>
      </c>
      <c r="E18">
        <v>0</v>
      </c>
      <c r="F18">
        <v>0</v>
      </c>
      <c r="G18">
        <v>0</v>
      </c>
      <c r="H18" s="1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1">
        <v>0</v>
      </c>
      <c r="O18" s="4">
        <v>0.5</v>
      </c>
      <c r="P18" s="4">
        <v>0</v>
      </c>
      <c r="Q18" s="1">
        <v>0</v>
      </c>
      <c r="R18" s="4">
        <v>0</v>
      </c>
      <c r="S18" s="1">
        <v>0</v>
      </c>
      <c r="T18">
        <f t="shared" si="0"/>
        <v>1</v>
      </c>
      <c r="U18">
        <v>3.5</v>
      </c>
      <c r="V18">
        <f t="shared" si="1"/>
        <v>4.5</v>
      </c>
    </row>
    <row r="19" spans="1:22" x14ac:dyDescent="0.2">
      <c r="A19" s="11">
        <v>40324</v>
      </c>
      <c r="B19">
        <v>0</v>
      </c>
      <c r="C19">
        <v>0.5</v>
      </c>
      <c r="D19">
        <v>0</v>
      </c>
      <c r="E19">
        <v>0</v>
      </c>
      <c r="F19">
        <v>0</v>
      </c>
      <c r="G19">
        <v>0</v>
      </c>
      <c r="H19" s="1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1">
        <v>0</v>
      </c>
      <c r="O19" s="4">
        <v>0.5</v>
      </c>
      <c r="P19" s="4">
        <v>0</v>
      </c>
      <c r="Q19" s="1">
        <v>0</v>
      </c>
      <c r="R19" s="4">
        <v>0</v>
      </c>
      <c r="S19" s="1">
        <v>0</v>
      </c>
      <c r="T19">
        <f t="shared" si="0"/>
        <v>1</v>
      </c>
      <c r="U19">
        <v>3.5</v>
      </c>
      <c r="V19">
        <f t="shared" si="1"/>
        <v>4.5</v>
      </c>
    </row>
    <row r="20" spans="1:22" x14ac:dyDescent="0.2">
      <c r="A20" s="11">
        <v>40325</v>
      </c>
      <c r="B20">
        <v>2</v>
      </c>
      <c r="C20">
        <v>0.5</v>
      </c>
      <c r="D20">
        <v>0</v>
      </c>
      <c r="E20">
        <v>0</v>
      </c>
      <c r="F20">
        <v>0</v>
      </c>
      <c r="G20">
        <v>0</v>
      </c>
      <c r="H20" s="1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1">
        <v>0</v>
      </c>
      <c r="O20" s="4">
        <v>2</v>
      </c>
      <c r="P20" s="4">
        <v>0</v>
      </c>
      <c r="Q20" s="1">
        <v>0</v>
      </c>
      <c r="R20" s="4">
        <v>0</v>
      </c>
      <c r="S20" s="1">
        <v>0</v>
      </c>
      <c r="T20">
        <f t="shared" si="0"/>
        <v>4.5</v>
      </c>
      <c r="U20">
        <v>1</v>
      </c>
      <c r="V20">
        <f t="shared" si="1"/>
        <v>5.5</v>
      </c>
    </row>
    <row r="21" spans="1:22" x14ac:dyDescent="0.2">
      <c r="A21" s="11">
        <v>40326</v>
      </c>
      <c r="B21">
        <v>2</v>
      </c>
      <c r="C21">
        <v>0.5</v>
      </c>
      <c r="D21">
        <v>0</v>
      </c>
      <c r="E21">
        <v>0</v>
      </c>
      <c r="F21">
        <v>0</v>
      </c>
      <c r="G21">
        <v>0</v>
      </c>
      <c r="H21" s="1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1">
        <v>0</v>
      </c>
      <c r="O21" s="4">
        <v>2</v>
      </c>
      <c r="P21" s="4">
        <v>0</v>
      </c>
      <c r="Q21" s="1">
        <v>0</v>
      </c>
      <c r="R21" s="4">
        <v>0</v>
      </c>
      <c r="S21" s="1">
        <v>0</v>
      </c>
      <c r="T21">
        <f t="shared" si="0"/>
        <v>4.5</v>
      </c>
      <c r="U21">
        <v>1</v>
      </c>
      <c r="V21">
        <f t="shared" si="1"/>
        <v>5.5</v>
      </c>
    </row>
    <row r="22" spans="1:22" x14ac:dyDescent="0.2">
      <c r="A22" s="11">
        <v>40327</v>
      </c>
      <c r="B22">
        <v>1.75</v>
      </c>
      <c r="C22">
        <v>0.75</v>
      </c>
      <c r="D22">
        <v>0</v>
      </c>
      <c r="E22">
        <v>0</v>
      </c>
      <c r="F22">
        <v>0.25</v>
      </c>
      <c r="G22">
        <v>0</v>
      </c>
      <c r="H22" s="1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1">
        <v>0</v>
      </c>
      <c r="O22" s="4">
        <v>2.75</v>
      </c>
      <c r="P22" s="4">
        <v>0</v>
      </c>
      <c r="Q22" s="1">
        <v>0</v>
      </c>
      <c r="R22" s="4">
        <v>0</v>
      </c>
      <c r="S22" s="1">
        <v>0</v>
      </c>
      <c r="T22">
        <f t="shared" si="0"/>
        <v>5.5</v>
      </c>
      <c r="U22">
        <v>2.25</v>
      </c>
      <c r="V22">
        <f t="shared" si="1"/>
        <v>7.75</v>
      </c>
    </row>
    <row r="23" spans="1:22" x14ac:dyDescent="0.2">
      <c r="A23" s="11">
        <v>40328</v>
      </c>
      <c r="B23">
        <v>1.75</v>
      </c>
      <c r="C23">
        <v>0.75</v>
      </c>
      <c r="D23">
        <v>0</v>
      </c>
      <c r="E23">
        <v>0</v>
      </c>
      <c r="F23">
        <v>0.25</v>
      </c>
      <c r="G23">
        <v>0</v>
      </c>
      <c r="H23" s="1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1">
        <v>0</v>
      </c>
      <c r="O23" s="4">
        <v>2.75</v>
      </c>
      <c r="P23" s="4">
        <v>0</v>
      </c>
      <c r="Q23" s="1">
        <v>0</v>
      </c>
      <c r="R23" s="4">
        <v>0</v>
      </c>
      <c r="S23" s="1">
        <v>0</v>
      </c>
      <c r="T23">
        <f t="shared" si="0"/>
        <v>5.5</v>
      </c>
      <c r="U23">
        <v>2.25</v>
      </c>
      <c r="V23">
        <f t="shared" si="1"/>
        <v>7.75</v>
      </c>
    </row>
    <row r="24" spans="1:22" x14ac:dyDescent="0.2">
      <c r="A24" s="11">
        <v>40329</v>
      </c>
      <c r="B24">
        <v>1.75</v>
      </c>
      <c r="C24">
        <v>0.75</v>
      </c>
      <c r="D24">
        <v>0</v>
      </c>
      <c r="E24">
        <v>0</v>
      </c>
      <c r="F24">
        <v>0.25</v>
      </c>
      <c r="G24">
        <v>0</v>
      </c>
      <c r="H24" s="1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1">
        <v>0</v>
      </c>
      <c r="O24" s="4">
        <v>2.75</v>
      </c>
      <c r="P24" s="4">
        <v>0</v>
      </c>
      <c r="Q24" s="1">
        <v>0</v>
      </c>
      <c r="R24" s="4">
        <v>0</v>
      </c>
      <c r="S24" s="1">
        <v>0</v>
      </c>
      <c r="T24">
        <f t="shared" si="0"/>
        <v>5.5</v>
      </c>
      <c r="U24">
        <v>2.25</v>
      </c>
      <c r="V24">
        <f t="shared" si="1"/>
        <v>7.75</v>
      </c>
    </row>
    <row r="25" spans="1:22" x14ac:dyDescent="0.2">
      <c r="A25" s="11">
        <v>40330</v>
      </c>
      <c r="B25">
        <v>1.75</v>
      </c>
      <c r="C25">
        <v>0.75</v>
      </c>
      <c r="D25">
        <v>0</v>
      </c>
      <c r="E25">
        <v>0</v>
      </c>
      <c r="F25">
        <v>0.25</v>
      </c>
      <c r="G25">
        <v>0</v>
      </c>
      <c r="H25" s="1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1">
        <v>0</v>
      </c>
      <c r="O25" s="4">
        <v>2.75</v>
      </c>
      <c r="P25" s="4">
        <v>0</v>
      </c>
      <c r="Q25" s="1">
        <v>0</v>
      </c>
      <c r="R25" s="4">
        <v>0</v>
      </c>
      <c r="S25" s="1">
        <v>0</v>
      </c>
      <c r="T25">
        <f t="shared" si="0"/>
        <v>5.5</v>
      </c>
      <c r="U25">
        <v>2.25</v>
      </c>
      <c r="V25">
        <f t="shared" si="1"/>
        <v>7.75</v>
      </c>
    </row>
    <row r="26" spans="1:22" x14ac:dyDescent="0.2">
      <c r="A26" s="11">
        <v>40331</v>
      </c>
      <c r="B26">
        <v>0</v>
      </c>
      <c r="C26">
        <v>0.5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0"/>
        <v>0.5</v>
      </c>
      <c r="U26">
        <v>0</v>
      </c>
      <c r="V26">
        <f t="shared" si="1"/>
        <v>0.5</v>
      </c>
    </row>
    <row r="27" spans="1:22" x14ac:dyDescent="0.2">
      <c r="A27" s="11">
        <v>40332</v>
      </c>
      <c r="B27">
        <v>0</v>
      </c>
      <c r="C27">
        <v>0.5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0"/>
        <v>0.5</v>
      </c>
      <c r="U27">
        <v>0</v>
      </c>
      <c r="V27">
        <f t="shared" si="1"/>
        <v>0.5</v>
      </c>
    </row>
    <row r="28" spans="1:22" x14ac:dyDescent="0.2">
      <c r="A28" s="11">
        <v>40333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1">
        <v>0</v>
      </c>
      <c r="O28" s="4">
        <v>1</v>
      </c>
      <c r="P28" s="4">
        <v>0</v>
      </c>
      <c r="Q28" s="1">
        <v>0</v>
      </c>
      <c r="R28" s="4">
        <v>0</v>
      </c>
      <c r="S28" s="1">
        <v>0</v>
      </c>
      <c r="T28">
        <f t="shared" si="0"/>
        <v>3</v>
      </c>
      <c r="U28">
        <v>1</v>
      </c>
      <c r="V28">
        <f t="shared" si="1"/>
        <v>4</v>
      </c>
    </row>
    <row r="29" spans="1:22" x14ac:dyDescent="0.2">
      <c r="A29" s="11">
        <v>40334</v>
      </c>
      <c r="B29" t="s">
        <v>32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>
        <f t="shared" si="0"/>
        <v>0</v>
      </c>
      <c r="U29" t="s">
        <v>32</v>
      </c>
      <c r="V29" t="e">
        <f t="shared" si="1"/>
        <v>#VALUE!</v>
      </c>
    </row>
    <row r="30" spans="1:22" x14ac:dyDescent="0.2">
      <c r="A30" s="11">
        <v>40335</v>
      </c>
      <c r="B30" t="s">
        <v>32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>
        <f t="shared" si="0"/>
        <v>0</v>
      </c>
      <c r="U30" t="s">
        <v>32</v>
      </c>
      <c r="V30" t="e">
        <f t="shared" si="1"/>
        <v>#VALUE!</v>
      </c>
    </row>
    <row r="31" spans="1:22" x14ac:dyDescent="0.2">
      <c r="A31" s="11">
        <v>40336</v>
      </c>
      <c r="B31" t="s">
        <v>32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>
        <f t="shared" si="0"/>
        <v>0</v>
      </c>
      <c r="U31" t="s">
        <v>32</v>
      </c>
      <c r="V31" t="e">
        <f t="shared" si="1"/>
        <v>#VALUE!</v>
      </c>
    </row>
    <row r="32" spans="1:22" x14ac:dyDescent="0.2">
      <c r="A32" s="11">
        <v>40337</v>
      </c>
      <c r="B32">
        <v>5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6.5</v>
      </c>
      <c r="P32">
        <v>0</v>
      </c>
      <c r="Q32">
        <v>0</v>
      </c>
      <c r="R32">
        <v>0</v>
      </c>
      <c r="S32">
        <v>0</v>
      </c>
      <c r="T32">
        <f t="shared" si="0"/>
        <v>12.5</v>
      </c>
      <c r="U32">
        <v>3.5</v>
      </c>
      <c r="V32">
        <f t="shared" si="1"/>
        <v>16</v>
      </c>
    </row>
    <row r="33" spans="1:22" x14ac:dyDescent="0.2">
      <c r="A33" s="11">
        <v>40338</v>
      </c>
      <c r="B33">
        <v>5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6.5</v>
      </c>
      <c r="P33">
        <v>0</v>
      </c>
      <c r="Q33">
        <v>0</v>
      </c>
      <c r="R33">
        <v>0</v>
      </c>
      <c r="S33">
        <v>0</v>
      </c>
      <c r="T33">
        <f t="shared" si="0"/>
        <v>12.5</v>
      </c>
      <c r="U33">
        <v>3.5</v>
      </c>
      <c r="V33">
        <f t="shared" si="1"/>
        <v>16</v>
      </c>
    </row>
    <row r="34" spans="1:22" x14ac:dyDescent="0.2">
      <c r="A34" s="11">
        <v>40339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3.5</v>
      </c>
      <c r="P34">
        <v>0</v>
      </c>
      <c r="Q34">
        <v>0</v>
      </c>
      <c r="R34">
        <v>0</v>
      </c>
      <c r="S34">
        <v>0</v>
      </c>
      <c r="T34">
        <f t="shared" si="0"/>
        <v>5.5</v>
      </c>
      <c r="U34">
        <v>3</v>
      </c>
      <c r="V34">
        <f t="shared" si="1"/>
        <v>8.5</v>
      </c>
    </row>
    <row r="35" spans="1:22" x14ac:dyDescent="0.2">
      <c r="A35" s="11">
        <v>40340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3.5</v>
      </c>
      <c r="P35">
        <v>0</v>
      </c>
      <c r="Q35">
        <v>0</v>
      </c>
      <c r="R35">
        <v>0</v>
      </c>
      <c r="S35">
        <v>0</v>
      </c>
      <c r="T35">
        <f t="shared" si="0"/>
        <v>5.5</v>
      </c>
      <c r="U35">
        <v>3</v>
      </c>
      <c r="V35">
        <f t="shared" si="1"/>
        <v>8.5</v>
      </c>
    </row>
    <row r="36" spans="1:22" x14ac:dyDescent="0.2">
      <c r="A36" s="11">
        <v>40341</v>
      </c>
      <c r="B36">
        <v>3.33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0.66</v>
      </c>
      <c r="P36">
        <v>0</v>
      </c>
      <c r="Q36">
        <v>0</v>
      </c>
      <c r="R36">
        <v>0</v>
      </c>
      <c r="S36">
        <v>0</v>
      </c>
      <c r="T36">
        <f t="shared" si="0"/>
        <v>3.99</v>
      </c>
      <c r="U36">
        <v>1.33</v>
      </c>
      <c r="V36">
        <f t="shared" si="1"/>
        <v>5.32</v>
      </c>
    </row>
    <row r="37" spans="1:22" x14ac:dyDescent="0.2">
      <c r="A37" s="11">
        <v>40342</v>
      </c>
      <c r="B37">
        <v>3.33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0.66</v>
      </c>
      <c r="P37">
        <v>0</v>
      </c>
      <c r="Q37">
        <v>0</v>
      </c>
      <c r="R37">
        <v>0</v>
      </c>
      <c r="S37">
        <v>0</v>
      </c>
      <c r="T37">
        <f t="shared" si="0"/>
        <v>3.99</v>
      </c>
      <c r="U37">
        <v>1.33</v>
      </c>
      <c r="V37">
        <f t="shared" si="1"/>
        <v>5.32</v>
      </c>
    </row>
    <row r="38" spans="1:22" x14ac:dyDescent="0.2">
      <c r="A38" s="11">
        <v>40343</v>
      </c>
      <c r="B38">
        <v>3.33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0.66</v>
      </c>
      <c r="P38">
        <v>0</v>
      </c>
      <c r="Q38">
        <v>0</v>
      </c>
      <c r="R38">
        <v>0</v>
      </c>
      <c r="S38">
        <v>0</v>
      </c>
      <c r="T38">
        <f t="shared" si="0"/>
        <v>3.99</v>
      </c>
      <c r="U38">
        <v>1.33</v>
      </c>
      <c r="V38">
        <f t="shared" si="1"/>
        <v>5.32</v>
      </c>
    </row>
    <row r="39" spans="1:22" x14ac:dyDescent="0.2">
      <c r="A39" s="11">
        <v>40344</v>
      </c>
      <c r="B39">
        <v>60.5</v>
      </c>
      <c r="C39">
        <v>0</v>
      </c>
      <c r="D39">
        <v>0</v>
      </c>
      <c r="E39">
        <v>0</v>
      </c>
      <c r="F39">
        <v>0.5</v>
      </c>
      <c r="G39">
        <v>0</v>
      </c>
      <c r="H39">
        <v>0</v>
      </c>
      <c r="I39">
        <v>0</v>
      </c>
      <c r="J39">
        <v>0.5</v>
      </c>
      <c r="K39">
        <v>0</v>
      </c>
      <c r="L39">
        <v>0</v>
      </c>
      <c r="M39">
        <v>0</v>
      </c>
      <c r="N39">
        <v>0</v>
      </c>
      <c r="O39">
        <v>2.5</v>
      </c>
      <c r="P39">
        <v>0</v>
      </c>
      <c r="Q39">
        <v>0</v>
      </c>
      <c r="R39">
        <v>0</v>
      </c>
      <c r="S39">
        <v>0</v>
      </c>
      <c r="T39">
        <f t="shared" si="0"/>
        <v>64</v>
      </c>
      <c r="U39">
        <v>50</v>
      </c>
      <c r="V39">
        <f t="shared" si="1"/>
        <v>114</v>
      </c>
    </row>
    <row r="40" spans="1:22" x14ac:dyDescent="0.2">
      <c r="A40" s="11">
        <v>40345</v>
      </c>
      <c r="B40">
        <v>60.5</v>
      </c>
      <c r="C40">
        <v>0</v>
      </c>
      <c r="D40">
        <v>0</v>
      </c>
      <c r="E40">
        <v>0</v>
      </c>
      <c r="F40">
        <v>0.5</v>
      </c>
      <c r="G40">
        <v>0</v>
      </c>
      <c r="H40">
        <v>0</v>
      </c>
      <c r="I40">
        <v>0</v>
      </c>
      <c r="J40">
        <v>0.5</v>
      </c>
      <c r="K40">
        <v>0</v>
      </c>
      <c r="L40">
        <v>0</v>
      </c>
      <c r="M40">
        <v>0</v>
      </c>
      <c r="N40">
        <v>0</v>
      </c>
      <c r="O40">
        <v>2.5</v>
      </c>
      <c r="P40">
        <v>0</v>
      </c>
      <c r="Q40">
        <v>0</v>
      </c>
      <c r="R40">
        <v>0</v>
      </c>
      <c r="S40">
        <v>0</v>
      </c>
      <c r="T40">
        <f t="shared" si="0"/>
        <v>64</v>
      </c>
      <c r="U40">
        <v>50</v>
      </c>
      <c r="V40">
        <f t="shared" si="1"/>
        <v>114</v>
      </c>
    </row>
    <row r="41" spans="1:22" x14ac:dyDescent="0.2">
      <c r="A41" s="11">
        <v>40346</v>
      </c>
      <c r="B41">
        <v>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f t="shared" si="0"/>
        <v>13</v>
      </c>
      <c r="U41">
        <v>2</v>
      </c>
      <c r="V41">
        <f t="shared" si="1"/>
        <v>15</v>
      </c>
    </row>
    <row r="42" spans="1:22" x14ac:dyDescent="0.2">
      <c r="A42" s="11">
        <v>40347</v>
      </c>
      <c r="B42">
        <v>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f t="shared" si="0"/>
        <v>13</v>
      </c>
      <c r="U42">
        <v>2</v>
      </c>
      <c r="V42">
        <f t="shared" si="1"/>
        <v>15</v>
      </c>
    </row>
    <row r="43" spans="1:22" x14ac:dyDescent="0.2">
      <c r="A43" s="11">
        <v>40348</v>
      </c>
      <c r="B43">
        <v>14</v>
      </c>
      <c r="C43">
        <v>0</v>
      </c>
      <c r="D43">
        <v>0</v>
      </c>
      <c r="E43">
        <v>0</v>
      </c>
      <c r="F43">
        <v>0.33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0.66</v>
      </c>
      <c r="P43">
        <v>0</v>
      </c>
      <c r="Q43">
        <v>0</v>
      </c>
      <c r="R43">
        <v>0</v>
      </c>
      <c r="S43">
        <v>0</v>
      </c>
      <c r="T43">
        <f t="shared" si="0"/>
        <v>14.99</v>
      </c>
      <c r="U43">
        <v>2.33</v>
      </c>
      <c r="V43">
        <f t="shared" si="1"/>
        <v>17.32</v>
      </c>
    </row>
    <row r="44" spans="1:22" x14ac:dyDescent="0.2">
      <c r="A44" s="11">
        <v>40349</v>
      </c>
      <c r="B44">
        <v>14</v>
      </c>
      <c r="C44">
        <v>0</v>
      </c>
      <c r="D44">
        <v>0</v>
      </c>
      <c r="E44">
        <v>0</v>
      </c>
      <c r="F44">
        <v>0.33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0.66</v>
      </c>
      <c r="P44">
        <v>0</v>
      </c>
      <c r="Q44">
        <v>0</v>
      </c>
      <c r="R44">
        <v>0</v>
      </c>
      <c r="S44">
        <v>0</v>
      </c>
      <c r="T44">
        <f t="shared" si="0"/>
        <v>14.99</v>
      </c>
      <c r="U44">
        <v>2.33</v>
      </c>
      <c r="V44">
        <f t="shared" si="1"/>
        <v>17.32</v>
      </c>
    </row>
    <row r="45" spans="1:22" x14ac:dyDescent="0.2">
      <c r="A45" s="11">
        <v>40350</v>
      </c>
      <c r="B45">
        <v>14</v>
      </c>
      <c r="C45">
        <v>0</v>
      </c>
      <c r="D45">
        <v>0</v>
      </c>
      <c r="E45">
        <v>0</v>
      </c>
      <c r="F45">
        <v>0.33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0.66</v>
      </c>
      <c r="P45">
        <v>0</v>
      </c>
      <c r="Q45">
        <v>0</v>
      </c>
      <c r="R45">
        <v>0</v>
      </c>
      <c r="S45">
        <v>0</v>
      </c>
      <c r="T45">
        <f t="shared" si="0"/>
        <v>14.99</v>
      </c>
      <c r="U45">
        <v>2.33</v>
      </c>
      <c r="V45">
        <f t="shared" si="1"/>
        <v>17.32</v>
      </c>
    </row>
    <row r="46" spans="1:22" x14ac:dyDescent="0.2">
      <c r="A46" s="11">
        <v>40351</v>
      </c>
      <c r="B46">
        <v>20.5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21</v>
      </c>
      <c r="U46">
        <v>1</v>
      </c>
      <c r="V46">
        <f t="shared" si="1"/>
        <v>22</v>
      </c>
    </row>
    <row r="47" spans="1:22" x14ac:dyDescent="0.2">
      <c r="A47" s="11">
        <v>40352</v>
      </c>
      <c r="B47">
        <v>20.5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21</v>
      </c>
      <c r="U47">
        <v>1</v>
      </c>
      <c r="V47">
        <f t="shared" si="1"/>
        <v>22</v>
      </c>
    </row>
    <row r="48" spans="1:22" x14ac:dyDescent="0.2">
      <c r="A48" s="11">
        <v>40353</v>
      </c>
      <c r="B48">
        <v>8.5</v>
      </c>
      <c r="C48">
        <v>0.5</v>
      </c>
      <c r="D48">
        <v>0</v>
      </c>
      <c r="E48">
        <v>0</v>
      </c>
      <c r="F48">
        <v>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0"/>
        <v>9.5</v>
      </c>
      <c r="U48">
        <v>1.5</v>
      </c>
      <c r="V48">
        <f t="shared" si="1"/>
        <v>11</v>
      </c>
    </row>
    <row r="49" spans="1:22" x14ac:dyDescent="0.2">
      <c r="A49" s="11">
        <v>40354</v>
      </c>
      <c r="B49">
        <v>8.5</v>
      </c>
      <c r="C49">
        <v>0.5</v>
      </c>
      <c r="D49">
        <v>0</v>
      </c>
      <c r="E49">
        <v>0</v>
      </c>
      <c r="F49">
        <v>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0"/>
        <v>9.5</v>
      </c>
      <c r="U49">
        <v>1.5</v>
      </c>
      <c r="V49">
        <f t="shared" si="1"/>
        <v>11</v>
      </c>
    </row>
    <row r="50" spans="1:22" x14ac:dyDescent="0.2">
      <c r="A50" s="11">
        <v>40355</v>
      </c>
      <c r="B50">
        <v>13.3</v>
      </c>
      <c r="C50">
        <v>2.33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0.33</v>
      </c>
      <c r="P50">
        <v>0</v>
      </c>
      <c r="Q50">
        <v>0</v>
      </c>
      <c r="R50">
        <v>0</v>
      </c>
      <c r="S50">
        <v>0.33</v>
      </c>
      <c r="T50">
        <f t="shared" si="0"/>
        <v>16.29</v>
      </c>
      <c r="U50">
        <v>1</v>
      </c>
      <c r="V50">
        <f t="shared" si="1"/>
        <v>17.29</v>
      </c>
    </row>
    <row r="51" spans="1:22" x14ac:dyDescent="0.2">
      <c r="A51" s="11">
        <v>40356</v>
      </c>
      <c r="B51">
        <v>13.3</v>
      </c>
      <c r="C51">
        <v>2.33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0.33</v>
      </c>
      <c r="P51">
        <v>0</v>
      </c>
      <c r="Q51">
        <v>0</v>
      </c>
      <c r="R51">
        <v>0</v>
      </c>
      <c r="S51">
        <v>0.33</v>
      </c>
      <c r="T51">
        <f t="shared" si="0"/>
        <v>16.29</v>
      </c>
      <c r="U51">
        <v>1</v>
      </c>
      <c r="V51">
        <f t="shared" si="1"/>
        <v>17.29</v>
      </c>
    </row>
    <row r="52" spans="1:22" x14ac:dyDescent="0.2">
      <c r="A52" s="11">
        <v>40357</v>
      </c>
      <c r="B52">
        <v>13.3</v>
      </c>
      <c r="C52">
        <v>2.33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0.33</v>
      </c>
      <c r="P52">
        <v>0</v>
      </c>
      <c r="Q52">
        <v>0</v>
      </c>
      <c r="R52">
        <v>0</v>
      </c>
      <c r="S52">
        <v>0.33</v>
      </c>
      <c r="T52">
        <f t="shared" si="0"/>
        <v>16.29</v>
      </c>
      <c r="U52">
        <v>1</v>
      </c>
      <c r="V52">
        <f t="shared" si="1"/>
        <v>17.29</v>
      </c>
    </row>
    <row r="53" spans="1:22" x14ac:dyDescent="0.2">
      <c r="A53" s="11">
        <v>40358</v>
      </c>
      <c r="B53">
        <v>1.5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0"/>
        <v>1.5</v>
      </c>
      <c r="U53">
        <v>0</v>
      </c>
      <c r="V53">
        <f t="shared" si="1"/>
        <v>1.5</v>
      </c>
    </row>
    <row r="54" spans="1:22" x14ac:dyDescent="0.2">
      <c r="A54" s="11">
        <v>40359</v>
      </c>
      <c r="B54">
        <v>1.5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0"/>
        <v>1.5</v>
      </c>
      <c r="U54">
        <v>0</v>
      </c>
      <c r="V54">
        <f t="shared" si="1"/>
        <v>1.5</v>
      </c>
    </row>
    <row r="55" spans="1:22" x14ac:dyDescent="0.2">
      <c r="A55" s="11">
        <v>40360</v>
      </c>
      <c r="B55" t="s">
        <v>32</v>
      </c>
      <c r="C55" t="s">
        <v>32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</row>
    <row r="56" spans="1:22" x14ac:dyDescent="0.2">
      <c r="A56" s="11">
        <v>40361</v>
      </c>
      <c r="B56" t="s">
        <v>32</v>
      </c>
      <c r="C56" t="s">
        <v>32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</row>
    <row r="57" spans="1:22" x14ac:dyDescent="0.2">
      <c r="A57" s="11">
        <v>40362</v>
      </c>
      <c r="B57" t="s">
        <v>32</v>
      </c>
      <c r="C57" t="s">
        <v>32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</row>
    <row r="58" spans="1:22" x14ac:dyDescent="0.2">
      <c r="A58" s="11">
        <v>40363</v>
      </c>
      <c r="B58" t="s">
        <v>32</v>
      </c>
      <c r="C58" t="s">
        <v>32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</row>
    <row r="59" spans="1:22" x14ac:dyDescent="0.2">
      <c r="A59" s="11">
        <v>40364</v>
      </c>
      <c r="B59" t="s">
        <v>32</v>
      </c>
      <c r="C59" t="s">
        <v>32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</row>
    <row r="60" spans="1:22" x14ac:dyDescent="0.2">
      <c r="A60" s="11">
        <v>40365</v>
      </c>
      <c r="B60" t="s">
        <v>32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</row>
    <row r="61" spans="1:22" x14ac:dyDescent="0.2">
      <c r="A61" s="11">
        <v>40366</v>
      </c>
      <c r="B61">
        <v>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</v>
      </c>
      <c r="J61">
        <v>0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42</v>
      </c>
      <c r="U61">
        <v>5</v>
      </c>
      <c r="V61">
        <f t="shared" si="1"/>
        <v>47</v>
      </c>
    </row>
    <row r="62" spans="1:22" x14ac:dyDescent="0.2">
      <c r="A62" s="11">
        <v>40367</v>
      </c>
      <c r="B62">
        <v>13</v>
      </c>
      <c r="C62">
        <v>0</v>
      </c>
      <c r="D62">
        <v>0</v>
      </c>
      <c r="E62">
        <v>0</v>
      </c>
      <c r="F62">
        <v>0.5</v>
      </c>
      <c r="G62">
        <v>0.5</v>
      </c>
      <c r="H62">
        <v>0</v>
      </c>
      <c r="I62">
        <v>0.5</v>
      </c>
      <c r="J62">
        <v>0</v>
      </c>
      <c r="K62">
        <v>0</v>
      </c>
      <c r="L62">
        <v>0</v>
      </c>
      <c r="M62">
        <v>0.5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0"/>
        <v>15</v>
      </c>
      <c r="U62">
        <v>4.5</v>
      </c>
      <c r="V62">
        <f t="shared" si="1"/>
        <v>19.5</v>
      </c>
    </row>
    <row r="63" spans="1:22" x14ac:dyDescent="0.2">
      <c r="A63" s="11">
        <v>40368</v>
      </c>
      <c r="B63">
        <v>13</v>
      </c>
      <c r="C63">
        <v>0</v>
      </c>
      <c r="D63">
        <v>0</v>
      </c>
      <c r="E63">
        <v>0</v>
      </c>
      <c r="F63">
        <v>0.5</v>
      </c>
      <c r="G63">
        <v>0.5</v>
      </c>
      <c r="H63">
        <v>0</v>
      </c>
      <c r="I63">
        <v>0.5</v>
      </c>
      <c r="J63">
        <v>0</v>
      </c>
      <c r="K63">
        <v>0</v>
      </c>
      <c r="L63">
        <v>0</v>
      </c>
      <c r="M63">
        <v>0.5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0"/>
        <v>15</v>
      </c>
      <c r="U63">
        <v>4.5</v>
      </c>
      <c r="V63">
        <f t="shared" si="1"/>
        <v>19.5</v>
      </c>
    </row>
    <row r="64" spans="1:22" x14ac:dyDescent="0.2">
      <c r="A64" s="11">
        <v>40369</v>
      </c>
      <c r="B64">
        <v>10.67</v>
      </c>
      <c r="C64">
        <v>0.67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0.33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12.67</v>
      </c>
      <c r="U64">
        <v>0.67</v>
      </c>
      <c r="V64">
        <f t="shared" si="1"/>
        <v>13.34</v>
      </c>
    </row>
    <row r="65" spans="1:22" x14ac:dyDescent="0.2">
      <c r="A65" s="11">
        <v>40370</v>
      </c>
      <c r="B65">
        <v>10.67</v>
      </c>
      <c r="C65">
        <v>0.67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0.33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0"/>
        <v>12.67</v>
      </c>
      <c r="U65">
        <v>0.67</v>
      </c>
      <c r="V65">
        <f t="shared" si="1"/>
        <v>13.34</v>
      </c>
    </row>
    <row r="66" spans="1:22" x14ac:dyDescent="0.2">
      <c r="A66" s="11">
        <v>40371</v>
      </c>
      <c r="B66">
        <v>10.67</v>
      </c>
      <c r="C66">
        <v>0.67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0.33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0"/>
        <v>12.67</v>
      </c>
      <c r="U66">
        <v>0.67</v>
      </c>
      <c r="V66">
        <f t="shared" si="1"/>
        <v>13.34</v>
      </c>
    </row>
    <row r="67" spans="1:22" x14ac:dyDescent="0.2">
      <c r="A67" s="11">
        <v>40372</v>
      </c>
      <c r="B67">
        <v>1.5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si="0"/>
        <v>1.5</v>
      </c>
      <c r="U67">
        <v>0</v>
      </c>
      <c r="V67">
        <f t="shared" si="1"/>
        <v>1.5</v>
      </c>
    </row>
    <row r="68" spans="1:22" x14ac:dyDescent="0.2">
      <c r="A68" s="11">
        <v>40373</v>
      </c>
      <c r="B68">
        <v>1.5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0"/>
        <v>1.5</v>
      </c>
      <c r="U68">
        <v>0</v>
      </c>
      <c r="V68">
        <f t="shared" si="1"/>
        <v>1.5</v>
      </c>
    </row>
    <row r="69" spans="1:22" x14ac:dyDescent="0.2">
      <c r="A69" s="11">
        <v>40374</v>
      </c>
      <c r="B69" t="s">
        <v>32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>
        <f t="shared" si="0"/>
        <v>0</v>
      </c>
      <c r="U69" t="s">
        <v>32</v>
      </c>
      <c r="V69" t="e">
        <f t="shared" si="1"/>
        <v>#VALUE!</v>
      </c>
    </row>
    <row r="70" spans="1:22" x14ac:dyDescent="0.2">
      <c r="A70" s="11">
        <v>40375</v>
      </c>
      <c r="B70" t="s">
        <v>32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>
        <f t="shared" si="0"/>
        <v>0</v>
      </c>
      <c r="U70" t="s">
        <v>32</v>
      </c>
      <c r="V70" t="e">
        <f t="shared" si="1"/>
        <v>#VALUE!</v>
      </c>
    </row>
    <row r="71" spans="1:22" x14ac:dyDescent="0.2">
      <c r="A71" s="11">
        <v>40376</v>
      </c>
      <c r="B71">
        <v>8.33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1.66</v>
      </c>
      <c r="J71">
        <v>0</v>
      </c>
      <c r="K71">
        <v>0</v>
      </c>
      <c r="L71">
        <v>0</v>
      </c>
      <c r="M71">
        <v>0</v>
      </c>
      <c r="N71">
        <v>0</v>
      </c>
      <c r="O71">
        <v>0.33</v>
      </c>
      <c r="P71">
        <v>0</v>
      </c>
      <c r="Q71">
        <v>0</v>
      </c>
      <c r="R71">
        <v>0</v>
      </c>
      <c r="S71">
        <v>0</v>
      </c>
      <c r="T71">
        <f t="shared" si="0"/>
        <v>10.32</v>
      </c>
      <c r="U71">
        <v>1</v>
      </c>
      <c r="V71">
        <f t="shared" si="1"/>
        <v>11.32</v>
      </c>
    </row>
    <row r="72" spans="1:22" x14ac:dyDescent="0.2">
      <c r="A72" s="11">
        <v>40377</v>
      </c>
      <c r="B72">
        <v>8.33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1.66</v>
      </c>
      <c r="J72">
        <v>0</v>
      </c>
      <c r="K72">
        <v>0</v>
      </c>
      <c r="L72">
        <v>0</v>
      </c>
      <c r="M72">
        <v>0</v>
      </c>
      <c r="N72">
        <v>0</v>
      </c>
      <c r="O72">
        <v>0.33</v>
      </c>
      <c r="P72">
        <v>0</v>
      </c>
      <c r="Q72">
        <v>0</v>
      </c>
      <c r="R72">
        <v>0</v>
      </c>
      <c r="S72">
        <v>0</v>
      </c>
      <c r="T72">
        <f t="shared" si="0"/>
        <v>10.32</v>
      </c>
      <c r="U72">
        <v>1</v>
      </c>
      <c r="V72">
        <f t="shared" si="1"/>
        <v>11.32</v>
      </c>
    </row>
    <row r="73" spans="1:22" x14ac:dyDescent="0.2">
      <c r="A73" s="11">
        <v>40378</v>
      </c>
      <c r="B73">
        <v>8.33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1.66</v>
      </c>
      <c r="J73">
        <v>0</v>
      </c>
      <c r="K73">
        <v>0</v>
      </c>
      <c r="L73">
        <v>0</v>
      </c>
      <c r="M73">
        <v>0</v>
      </c>
      <c r="N73">
        <v>0</v>
      </c>
      <c r="O73">
        <v>0.33</v>
      </c>
      <c r="P73">
        <v>0</v>
      </c>
      <c r="Q73">
        <v>0</v>
      </c>
      <c r="R73">
        <v>0</v>
      </c>
      <c r="S73">
        <v>0</v>
      </c>
      <c r="T73">
        <f t="shared" ref="T73:T136" si="2">SUM(B73:S73)</f>
        <v>10.32</v>
      </c>
      <c r="U73">
        <v>1</v>
      </c>
      <c r="V73">
        <f t="shared" ref="V73:V136" si="3">T73+U73</f>
        <v>11.32</v>
      </c>
    </row>
    <row r="74" spans="1:22" x14ac:dyDescent="0.2">
      <c r="A74" s="11">
        <v>40379</v>
      </c>
      <c r="B74">
        <v>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7.5</v>
      </c>
      <c r="P74">
        <v>0</v>
      </c>
      <c r="Q74">
        <v>0</v>
      </c>
      <c r="R74">
        <v>0</v>
      </c>
      <c r="S74">
        <v>0</v>
      </c>
      <c r="T74">
        <f t="shared" si="2"/>
        <v>32.5</v>
      </c>
      <c r="U74">
        <v>0.5</v>
      </c>
      <c r="V74">
        <f t="shared" si="3"/>
        <v>33</v>
      </c>
    </row>
    <row r="75" spans="1:22" x14ac:dyDescent="0.2">
      <c r="A75" s="11">
        <v>40380</v>
      </c>
      <c r="B75">
        <v>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  <c r="J75">
        <v>0</v>
      </c>
      <c r="K75">
        <v>0</v>
      </c>
      <c r="L75">
        <v>0</v>
      </c>
      <c r="M75">
        <v>0</v>
      </c>
      <c r="N75">
        <v>0</v>
      </c>
      <c r="O75">
        <v>7.5</v>
      </c>
      <c r="P75">
        <v>0</v>
      </c>
      <c r="Q75">
        <v>0</v>
      </c>
      <c r="R75">
        <v>0</v>
      </c>
      <c r="S75">
        <v>0</v>
      </c>
      <c r="T75">
        <f t="shared" si="2"/>
        <v>32.5</v>
      </c>
      <c r="U75">
        <v>0.5</v>
      </c>
      <c r="V75">
        <f t="shared" si="3"/>
        <v>33</v>
      </c>
    </row>
    <row r="76" spans="1:22" x14ac:dyDescent="0.2">
      <c r="A76" s="11">
        <v>40381</v>
      </c>
      <c r="B76">
        <v>8.5</v>
      </c>
      <c r="C76">
        <v>0</v>
      </c>
      <c r="D76">
        <v>0</v>
      </c>
      <c r="E76">
        <v>0</v>
      </c>
      <c r="F76">
        <v>0</v>
      </c>
      <c r="G76">
        <v>0</v>
      </c>
      <c r="H76" s="1">
        <v>0</v>
      </c>
      <c r="I76" s="4">
        <v>2.5</v>
      </c>
      <c r="J76" s="4">
        <v>0</v>
      </c>
      <c r="K76" s="4">
        <v>0</v>
      </c>
      <c r="L76" s="4">
        <v>0</v>
      </c>
      <c r="M76" s="4">
        <v>0</v>
      </c>
      <c r="N76" s="1">
        <v>0</v>
      </c>
      <c r="O76" s="4">
        <v>0</v>
      </c>
      <c r="P76" s="4">
        <v>0</v>
      </c>
      <c r="Q76" s="1">
        <v>0</v>
      </c>
      <c r="R76" s="4">
        <v>0</v>
      </c>
      <c r="S76" s="1">
        <v>0</v>
      </c>
      <c r="T76">
        <f t="shared" si="2"/>
        <v>11</v>
      </c>
      <c r="U76">
        <v>2.5</v>
      </c>
      <c r="V76">
        <f t="shared" si="3"/>
        <v>13.5</v>
      </c>
    </row>
    <row r="77" spans="1:22" x14ac:dyDescent="0.2">
      <c r="A77" s="11">
        <v>40382</v>
      </c>
      <c r="B77">
        <v>8.5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0</v>
      </c>
      <c r="I77" s="4">
        <v>2.5</v>
      </c>
      <c r="J77" s="4">
        <v>0</v>
      </c>
      <c r="K77" s="4">
        <v>0</v>
      </c>
      <c r="L77" s="4">
        <v>0</v>
      </c>
      <c r="M77" s="4">
        <v>0</v>
      </c>
      <c r="N77" s="1">
        <v>0</v>
      </c>
      <c r="O77" s="4">
        <v>0</v>
      </c>
      <c r="P77" s="4">
        <v>0</v>
      </c>
      <c r="Q77" s="1">
        <v>0</v>
      </c>
      <c r="R77" s="4">
        <v>0</v>
      </c>
      <c r="S77" s="1">
        <v>0</v>
      </c>
      <c r="T77">
        <f t="shared" si="2"/>
        <v>11</v>
      </c>
      <c r="U77">
        <v>2.5</v>
      </c>
      <c r="V77">
        <f t="shared" si="3"/>
        <v>13.5</v>
      </c>
    </row>
    <row r="78" spans="1:22" x14ac:dyDescent="0.2">
      <c r="A78" s="11">
        <v>40383</v>
      </c>
      <c r="B78">
        <v>10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0.66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f t="shared" si="2"/>
        <v>12.66</v>
      </c>
      <c r="U78">
        <v>3.33</v>
      </c>
      <c r="V78">
        <f t="shared" si="3"/>
        <v>15.99</v>
      </c>
    </row>
    <row r="79" spans="1:22" x14ac:dyDescent="0.2">
      <c r="A79" s="11">
        <v>40384</v>
      </c>
      <c r="B79">
        <v>10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0.66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f t="shared" si="2"/>
        <v>12.66</v>
      </c>
      <c r="U79">
        <v>3.33</v>
      </c>
      <c r="V79">
        <f t="shared" si="3"/>
        <v>15.99</v>
      </c>
    </row>
    <row r="80" spans="1:22" x14ac:dyDescent="0.2">
      <c r="A80" s="11">
        <v>40385</v>
      </c>
      <c r="B80">
        <v>10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0.66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f t="shared" si="2"/>
        <v>12.66</v>
      </c>
      <c r="U80">
        <v>3.33</v>
      </c>
      <c r="V80">
        <f t="shared" si="3"/>
        <v>15.99</v>
      </c>
    </row>
    <row r="81" spans="1:22" x14ac:dyDescent="0.2">
      <c r="A81" s="11">
        <v>40386</v>
      </c>
      <c r="B81" t="s">
        <v>32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>
        <f t="shared" si="2"/>
        <v>0</v>
      </c>
      <c r="U81" t="s">
        <v>32</v>
      </c>
      <c r="V81" t="e">
        <f t="shared" si="3"/>
        <v>#VALUE!</v>
      </c>
    </row>
    <row r="82" spans="1:22" x14ac:dyDescent="0.2">
      <c r="A82" s="11">
        <v>40387</v>
      </c>
      <c r="B82" t="s">
        <v>32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>
        <f t="shared" si="2"/>
        <v>0</v>
      </c>
      <c r="U82" t="s">
        <v>32</v>
      </c>
      <c r="V82" t="e">
        <f t="shared" si="3"/>
        <v>#VALUE!</v>
      </c>
    </row>
    <row r="83" spans="1:22" x14ac:dyDescent="0.2">
      <c r="A83" s="11">
        <v>40388</v>
      </c>
      <c r="B83">
        <v>35.5</v>
      </c>
      <c r="C83">
        <v>6.5</v>
      </c>
      <c r="D83">
        <v>0</v>
      </c>
      <c r="E83">
        <v>0</v>
      </c>
      <c r="F83">
        <v>0</v>
      </c>
      <c r="G83">
        <v>0</v>
      </c>
      <c r="H83">
        <v>0</v>
      </c>
      <c r="I83">
        <v>4.5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2"/>
        <v>46.5</v>
      </c>
      <c r="U83">
        <v>18.5</v>
      </c>
      <c r="V83">
        <f t="shared" si="3"/>
        <v>65</v>
      </c>
    </row>
    <row r="84" spans="1:22" x14ac:dyDescent="0.2">
      <c r="A84" s="11">
        <v>40389</v>
      </c>
      <c r="B84">
        <v>35.5</v>
      </c>
      <c r="C84">
        <v>6.5</v>
      </c>
      <c r="D84">
        <v>0</v>
      </c>
      <c r="E84">
        <v>0</v>
      </c>
      <c r="F84">
        <v>0</v>
      </c>
      <c r="G84">
        <v>0</v>
      </c>
      <c r="H84">
        <v>0</v>
      </c>
      <c r="I84">
        <v>4.5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2"/>
        <v>46.5</v>
      </c>
      <c r="U84">
        <v>18.5</v>
      </c>
      <c r="V84">
        <f t="shared" si="3"/>
        <v>65</v>
      </c>
    </row>
    <row r="85" spans="1:22" x14ac:dyDescent="0.2">
      <c r="A85" s="11">
        <v>40390</v>
      </c>
      <c r="B85">
        <v>22.6</v>
      </c>
      <c r="C85">
        <v>4.33</v>
      </c>
      <c r="D85">
        <v>0</v>
      </c>
      <c r="E85">
        <v>0</v>
      </c>
      <c r="F85">
        <v>0</v>
      </c>
      <c r="G85">
        <v>0.33</v>
      </c>
      <c r="H85">
        <v>0</v>
      </c>
      <c r="I85">
        <v>6.33</v>
      </c>
      <c r="J85">
        <v>0.66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2"/>
        <v>34.249999999999993</v>
      </c>
      <c r="U85">
        <v>2</v>
      </c>
      <c r="V85">
        <f t="shared" si="3"/>
        <v>36.249999999999993</v>
      </c>
    </row>
    <row r="86" spans="1:22" x14ac:dyDescent="0.2">
      <c r="A86" s="11">
        <v>40391</v>
      </c>
      <c r="B86">
        <v>22.6</v>
      </c>
      <c r="C86">
        <v>4.33</v>
      </c>
      <c r="D86">
        <v>0</v>
      </c>
      <c r="E86">
        <v>0</v>
      </c>
      <c r="F86">
        <v>0</v>
      </c>
      <c r="G86">
        <v>0.33</v>
      </c>
      <c r="H86">
        <v>0</v>
      </c>
      <c r="I86">
        <v>6.33</v>
      </c>
      <c r="J86">
        <v>0.66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2"/>
        <v>34.249999999999993</v>
      </c>
      <c r="U86">
        <v>2</v>
      </c>
      <c r="V86">
        <f t="shared" si="3"/>
        <v>36.249999999999993</v>
      </c>
    </row>
    <row r="87" spans="1:22" x14ac:dyDescent="0.2">
      <c r="A87" s="11">
        <v>40392</v>
      </c>
      <c r="B87">
        <v>22.6</v>
      </c>
      <c r="C87">
        <v>4.33</v>
      </c>
      <c r="D87">
        <v>0</v>
      </c>
      <c r="E87">
        <v>0</v>
      </c>
      <c r="F87">
        <v>0</v>
      </c>
      <c r="G87">
        <v>0.33</v>
      </c>
      <c r="H87">
        <v>0</v>
      </c>
      <c r="I87">
        <v>6.33</v>
      </c>
      <c r="J87">
        <v>0.66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2"/>
        <v>34.249999999999993</v>
      </c>
      <c r="U87">
        <v>2</v>
      </c>
      <c r="V87">
        <f t="shared" si="3"/>
        <v>36.249999999999993</v>
      </c>
    </row>
    <row r="88" spans="1:22" x14ac:dyDescent="0.2">
      <c r="A88" s="11">
        <v>40393</v>
      </c>
      <c r="B88">
        <v>29.5</v>
      </c>
      <c r="C88">
        <v>3.5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2"/>
        <v>36</v>
      </c>
      <c r="U88">
        <v>5</v>
      </c>
      <c r="V88">
        <f t="shared" si="3"/>
        <v>41</v>
      </c>
    </row>
    <row r="89" spans="1:22" x14ac:dyDescent="0.2">
      <c r="A89" s="11">
        <v>40394</v>
      </c>
      <c r="B89">
        <v>29.5</v>
      </c>
      <c r="C89">
        <v>3.5</v>
      </c>
      <c r="D89">
        <v>0</v>
      </c>
      <c r="E89">
        <v>0</v>
      </c>
      <c r="F89">
        <v>0</v>
      </c>
      <c r="G89">
        <v>0</v>
      </c>
      <c r="H89">
        <v>0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2"/>
        <v>36</v>
      </c>
      <c r="U89">
        <v>5</v>
      </c>
      <c r="V89">
        <f>T89+U89</f>
        <v>41</v>
      </c>
    </row>
    <row r="90" spans="1:22" x14ac:dyDescent="0.2">
      <c r="A90" s="11">
        <v>40395</v>
      </c>
      <c r="B90">
        <v>8</v>
      </c>
      <c r="C90">
        <v>0.5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2"/>
        <v>10.5</v>
      </c>
      <c r="U90">
        <v>16</v>
      </c>
      <c r="V90">
        <f t="shared" si="3"/>
        <v>26.5</v>
      </c>
    </row>
    <row r="91" spans="1:22" x14ac:dyDescent="0.2">
      <c r="A91" s="11">
        <v>40396</v>
      </c>
      <c r="B91">
        <v>8</v>
      </c>
      <c r="C91">
        <v>0.5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2"/>
        <v>10.5</v>
      </c>
      <c r="U91">
        <v>16</v>
      </c>
      <c r="V91">
        <f t="shared" si="3"/>
        <v>26.5</v>
      </c>
    </row>
    <row r="92" spans="1:22" x14ac:dyDescent="0.2">
      <c r="A92" s="11">
        <v>40397</v>
      </c>
      <c r="B92">
        <v>41.3</v>
      </c>
      <c r="C92">
        <v>2.66</v>
      </c>
      <c r="D92">
        <v>0</v>
      </c>
      <c r="E92">
        <v>0</v>
      </c>
      <c r="F92">
        <v>0.33</v>
      </c>
      <c r="G92">
        <v>0</v>
      </c>
      <c r="H92">
        <v>0</v>
      </c>
      <c r="I92">
        <v>5.33</v>
      </c>
      <c r="J92">
        <v>0</v>
      </c>
      <c r="K92">
        <v>0</v>
      </c>
      <c r="L92">
        <v>0</v>
      </c>
      <c r="M92">
        <v>0.33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2"/>
        <v>49.949999999999989</v>
      </c>
      <c r="U92">
        <v>8</v>
      </c>
      <c r="V92">
        <f t="shared" si="3"/>
        <v>57.949999999999989</v>
      </c>
    </row>
    <row r="93" spans="1:22" x14ac:dyDescent="0.2">
      <c r="A93" s="11">
        <v>40398</v>
      </c>
      <c r="B93">
        <v>41.3</v>
      </c>
      <c r="C93">
        <v>2.66</v>
      </c>
      <c r="D93">
        <v>0</v>
      </c>
      <c r="E93">
        <v>0</v>
      </c>
      <c r="F93">
        <v>0.33</v>
      </c>
      <c r="G93">
        <v>0</v>
      </c>
      <c r="H93">
        <v>0</v>
      </c>
      <c r="I93">
        <v>5.33</v>
      </c>
      <c r="J93">
        <v>0</v>
      </c>
      <c r="K93">
        <v>0</v>
      </c>
      <c r="L93">
        <v>0</v>
      </c>
      <c r="M93">
        <v>0.33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2"/>
        <v>49.949999999999989</v>
      </c>
      <c r="U93">
        <v>8</v>
      </c>
      <c r="V93">
        <f t="shared" si="3"/>
        <v>57.949999999999989</v>
      </c>
    </row>
    <row r="94" spans="1:22" x14ac:dyDescent="0.2">
      <c r="A94" s="11">
        <v>40399</v>
      </c>
      <c r="B94">
        <v>41.3</v>
      </c>
      <c r="C94">
        <v>2.66</v>
      </c>
      <c r="D94">
        <v>0</v>
      </c>
      <c r="E94">
        <v>0</v>
      </c>
      <c r="F94">
        <v>0.33</v>
      </c>
      <c r="G94">
        <v>0</v>
      </c>
      <c r="H94">
        <v>0</v>
      </c>
      <c r="I94">
        <v>5.33</v>
      </c>
      <c r="J94">
        <v>0</v>
      </c>
      <c r="K94">
        <v>0</v>
      </c>
      <c r="L94">
        <v>0</v>
      </c>
      <c r="M94">
        <v>0.33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2"/>
        <v>49.949999999999989</v>
      </c>
      <c r="U94">
        <v>8</v>
      </c>
      <c r="V94">
        <f t="shared" si="3"/>
        <v>57.949999999999989</v>
      </c>
    </row>
    <row r="95" spans="1:22" x14ac:dyDescent="0.2">
      <c r="A95" s="11">
        <v>40400</v>
      </c>
      <c r="B95">
        <v>49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8</v>
      </c>
      <c r="J95">
        <v>0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2"/>
        <v>61</v>
      </c>
      <c r="U95">
        <v>12</v>
      </c>
      <c r="V95">
        <f t="shared" si="3"/>
        <v>73</v>
      </c>
    </row>
    <row r="96" spans="1:22" x14ac:dyDescent="0.2">
      <c r="A96" s="11">
        <v>40401</v>
      </c>
      <c r="B96" t="s">
        <v>32</v>
      </c>
      <c r="C96" t="s">
        <v>32</v>
      </c>
      <c r="D96" t="s">
        <v>32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</row>
    <row r="97" spans="1:22" x14ac:dyDescent="0.2">
      <c r="A97" s="11">
        <v>40402</v>
      </c>
      <c r="B97">
        <v>36</v>
      </c>
      <c r="C97">
        <v>0</v>
      </c>
      <c r="D97">
        <v>0</v>
      </c>
      <c r="E97">
        <v>0.5</v>
      </c>
      <c r="F97">
        <v>0</v>
      </c>
      <c r="G97">
        <v>0</v>
      </c>
      <c r="H97">
        <v>0</v>
      </c>
      <c r="I97">
        <v>1.5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2"/>
        <v>38</v>
      </c>
      <c r="U97">
        <v>1</v>
      </c>
      <c r="V97">
        <f t="shared" si="3"/>
        <v>39</v>
      </c>
    </row>
    <row r="98" spans="1:22" x14ac:dyDescent="0.2">
      <c r="A98" s="11">
        <v>40403</v>
      </c>
      <c r="B98">
        <v>36</v>
      </c>
      <c r="C98">
        <v>0</v>
      </c>
      <c r="D98">
        <v>0</v>
      </c>
      <c r="E98">
        <v>0.5</v>
      </c>
      <c r="F98">
        <v>0</v>
      </c>
      <c r="G98">
        <v>0</v>
      </c>
      <c r="H98">
        <v>0</v>
      </c>
      <c r="I98">
        <v>1.5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2"/>
        <v>38</v>
      </c>
      <c r="U98">
        <v>1</v>
      </c>
      <c r="V98">
        <f t="shared" si="3"/>
        <v>39</v>
      </c>
    </row>
    <row r="99" spans="1:22" x14ac:dyDescent="0.2">
      <c r="A99" s="11">
        <v>40404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 t="shared" si="2"/>
        <v>3.5</v>
      </c>
      <c r="U99">
        <v>1.25</v>
      </c>
      <c r="V99">
        <f t="shared" si="3"/>
        <v>4.75</v>
      </c>
    </row>
    <row r="100" spans="1:22" x14ac:dyDescent="0.2">
      <c r="A100" s="11">
        <v>40405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2"/>
        <v>3.5</v>
      </c>
      <c r="U100">
        <v>1.25</v>
      </c>
      <c r="V100">
        <f t="shared" si="3"/>
        <v>4.75</v>
      </c>
    </row>
    <row r="101" spans="1:22" x14ac:dyDescent="0.2">
      <c r="A101" s="11">
        <v>40406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2"/>
        <v>3.5</v>
      </c>
      <c r="U101">
        <v>1.25</v>
      </c>
      <c r="V101">
        <f t="shared" si="3"/>
        <v>4.75</v>
      </c>
    </row>
    <row r="102" spans="1:22" x14ac:dyDescent="0.2">
      <c r="A102" s="11">
        <v>40407</v>
      </c>
      <c r="B102">
        <v>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2"/>
        <v>3.5</v>
      </c>
      <c r="U102">
        <v>1.25</v>
      </c>
      <c r="V102">
        <f t="shared" si="3"/>
        <v>4.75</v>
      </c>
    </row>
    <row r="103" spans="1:22" x14ac:dyDescent="0.2">
      <c r="A103" s="11">
        <v>40408</v>
      </c>
      <c r="B103">
        <v>17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f t="shared" si="2"/>
        <v>27</v>
      </c>
      <c r="U103" s="4">
        <v>1</v>
      </c>
      <c r="V103">
        <f t="shared" si="3"/>
        <v>28</v>
      </c>
    </row>
    <row r="104" spans="1:22" x14ac:dyDescent="0.2">
      <c r="A104" s="11">
        <v>40409</v>
      </c>
      <c r="B104" t="s">
        <v>32</v>
      </c>
      <c r="C104" t="s">
        <v>32</v>
      </c>
      <c r="D104" t="s">
        <v>32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e">
        <f t="shared" si="3"/>
        <v>#VALUE!</v>
      </c>
    </row>
    <row r="105" spans="1:22" x14ac:dyDescent="0.2">
      <c r="A105" s="11">
        <v>40410</v>
      </c>
      <c r="B105" t="s">
        <v>32</v>
      </c>
      <c r="C105" t="s">
        <v>32</v>
      </c>
      <c r="D105" t="s">
        <v>32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e">
        <f t="shared" si="3"/>
        <v>#VALUE!</v>
      </c>
    </row>
    <row r="106" spans="1:22" x14ac:dyDescent="0.2">
      <c r="A106" s="11">
        <v>40411</v>
      </c>
      <c r="B106" t="s">
        <v>32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e">
        <f t="shared" si="3"/>
        <v>#VALUE!</v>
      </c>
    </row>
    <row r="107" spans="1:22" x14ac:dyDescent="0.2">
      <c r="A107" s="11">
        <v>40412</v>
      </c>
      <c r="B107" t="s">
        <v>32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e">
        <f t="shared" si="3"/>
        <v>#VALUE!</v>
      </c>
    </row>
    <row r="108" spans="1:22" x14ac:dyDescent="0.2">
      <c r="A108" s="11">
        <v>40413</v>
      </c>
      <c r="B108" t="s">
        <v>32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e">
        <f t="shared" si="3"/>
        <v>#VALUE!</v>
      </c>
    </row>
    <row r="109" spans="1:22" x14ac:dyDescent="0.2">
      <c r="A109" s="11">
        <v>40414</v>
      </c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4"/>
      <c r="S109" s="12"/>
      <c r="T109">
        <f t="shared" si="2"/>
        <v>0</v>
      </c>
      <c r="U109" s="4"/>
      <c r="V109">
        <f t="shared" si="3"/>
        <v>0</v>
      </c>
    </row>
    <row r="110" spans="1:22" x14ac:dyDescent="0.2">
      <c r="A110" s="11">
        <v>40415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>
        <f t="shared" si="2"/>
        <v>0</v>
      </c>
      <c r="U110" s="4"/>
      <c r="V110">
        <f t="shared" si="3"/>
        <v>0</v>
      </c>
    </row>
    <row r="111" spans="1:22" x14ac:dyDescent="0.2">
      <c r="A111" s="11">
        <v>40416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>
        <f t="shared" si="2"/>
        <v>0</v>
      </c>
      <c r="U111" s="4"/>
      <c r="V111">
        <f t="shared" si="3"/>
        <v>0</v>
      </c>
    </row>
    <row r="112" spans="1:22" x14ac:dyDescent="0.2">
      <c r="A112" s="11">
        <v>40417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>
        <f t="shared" si="2"/>
        <v>0</v>
      </c>
      <c r="U112" s="4"/>
      <c r="V112">
        <f t="shared" si="3"/>
        <v>0</v>
      </c>
    </row>
    <row r="113" spans="1:22" x14ac:dyDescent="0.2">
      <c r="A113" s="11">
        <v>40418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>
        <f t="shared" si="2"/>
        <v>0</v>
      </c>
      <c r="U113" s="4"/>
      <c r="V113">
        <f t="shared" si="3"/>
        <v>0</v>
      </c>
    </row>
    <row r="114" spans="1:22" x14ac:dyDescent="0.2">
      <c r="A114" s="11">
        <v>40419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>
        <f t="shared" si="2"/>
        <v>0</v>
      </c>
      <c r="U114" s="4"/>
      <c r="V114">
        <f t="shared" si="3"/>
        <v>0</v>
      </c>
    </row>
    <row r="115" spans="1:22" x14ac:dyDescent="0.2">
      <c r="A115" s="11">
        <v>40420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>
        <f t="shared" si="2"/>
        <v>0</v>
      </c>
      <c r="U115" s="4"/>
      <c r="V115">
        <f t="shared" si="3"/>
        <v>0</v>
      </c>
    </row>
    <row r="116" spans="1:22" x14ac:dyDescent="0.2">
      <c r="A116" s="11">
        <v>40421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>
        <f t="shared" si="2"/>
        <v>0</v>
      </c>
      <c r="U116" s="4"/>
      <c r="V116">
        <f t="shared" si="3"/>
        <v>0</v>
      </c>
    </row>
    <row r="117" spans="1:22" x14ac:dyDescent="0.2">
      <c r="A117" s="11">
        <v>40422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>
        <f t="shared" si="2"/>
        <v>0</v>
      </c>
      <c r="U117" s="4"/>
      <c r="V117">
        <f t="shared" si="3"/>
        <v>0</v>
      </c>
    </row>
    <row r="118" spans="1:22" x14ac:dyDescent="0.2">
      <c r="A118" s="11">
        <v>40423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>
        <f t="shared" si="2"/>
        <v>0</v>
      </c>
      <c r="U118" s="4"/>
      <c r="V118">
        <f t="shared" si="3"/>
        <v>0</v>
      </c>
    </row>
    <row r="119" spans="1:22" x14ac:dyDescent="0.2">
      <c r="A119" s="11">
        <v>40424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>
        <f t="shared" si="2"/>
        <v>0</v>
      </c>
      <c r="U119" s="4"/>
      <c r="V119">
        <f t="shared" si="3"/>
        <v>0</v>
      </c>
    </row>
    <row r="120" spans="1:22" x14ac:dyDescent="0.2">
      <c r="A120" s="11">
        <v>40425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>
        <f t="shared" si="2"/>
        <v>0</v>
      </c>
      <c r="U120" s="4"/>
      <c r="V120">
        <f t="shared" si="3"/>
        <v>0</v>
      </c>
    </row>
    <row r="121" spans="1:22" x14ac:dyDescent="0.2">
      <c r="A121" s="11">
        <v>40426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>
        <f t="shared" si="2"/>
        <v>0</v>
      </c>
      <c r="U121" s="4"/>
      <c r="V121">
        <f t="shared" si="3"/>
        <v>0</v>
      </c>
    </row>
    <row r="122" spans="1:22" x14ac:dyDescent="0.2">
      <c r="A122" s="11">
        <v>40427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>
        <f t="shared" si="2"/>
        <v>0</v>
      </c>
      <c r="U122" s="4"/>
      <c r="V122">
        <f t="shared" si="3"/>
        <v>0</v>
      </c>
    </row>
    <row r="123" spans="1:22" x14ac:dyDescent="0.2">
      <c r="A123" s="11">
        <v>40428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>
        <f t="shared" si="2"/>
        <v>0</v>
      </c>
      <c r="U123" s="4"/>
      <c r="V123">
        <f t="shared" si="3"/>
        <v>0</v>
      </c>
    </row>
    <row r="124" spans="1:22" x14ac:dyDescent="0.2">
      <c r="A124" s="11">
        <v>40429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>
        <f t="shared" si="2"/>
        <v>0</v>
      </c>
      <c r="U124" s="4"/>
      <c r="V124">
        <f t="shared" si="3"/>
        <v>0</v>
      </c>
    </row>
    <row r="125" spans="1:22" x14ac:dyDescent="0.2">
      <c r="A125" s="11">
        <v>40430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>
        <f t="shared" si="2"/>
        <v>0</v>
      </c>
      <c r="U125" s="4"/>
      <c r="V125">
        <f t="shared" si="3"/>
        <v>0</v>
      </c>
    </row>
    <row r="126" spans="1:22" x14ac:dyDescent="0.2">
      <c r="A126" s="11">
        <v>40431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>
        <f t="shared" si="2"/>
        <v>0</v>
      </c>
      <c r="U126" s="4"/>
      <c r="V126">
        <f t="shared" si="3"/>
        <v>0</v>
      </c>
    </row>
    <row r="127" spans="1:22" x14ac:dyDescent="0.2">
      <c r="A127" s="11">
        <v>40432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>
        <f t="shared" si="2"/>
        <v>0</v>
      </c>
      <c r="U127" s="4"/>
      <c r="V127">
        <f t="shared" si="3"/>
        <v>0</v>
      </c>
    </row>
    <row r="128" spans="1:22" x14ac:dyDescent="0.2">
      <c r="A128" s="11">
        <v>40433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>
        <f t="shared" si="2"/>
        <v>0</v>
      </c>
      <c r="U128" s="4"/>
      <c r="V128">
        <f t="shared" si="3"/>
        <v>0</v>
      </c>
    </row>
    <row r="129" spans="1:22" x14ac:dyDescent="0.2">
      <c r="A129" s="11">
        <v>40434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>
        <f t="shared" si="2"/>
        <v>0</v>
      </c>
      <c r="U129" s="4"/>
      <c r="V129">
        <f t="shared" si="3"/>
        <v>0</v>
      </c>
    </row>
    <row r="130" spans="1:22" x14ac:dyDescent="0.2">
      <c r="A130" s="11">
        <v>40435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>
        <f t="shared" si="2"/>
        <v>0</v>
      </c>
      <c r="U130" s="4"/>
      <c r="V130">
        <f t="shared" si="3"/>
        <v>0</v>
      </c>
    </row>
    <row r="131" spans="1:22" x14ac:dyDescent="0.2">
      <c r="A131" s="11">
        <v>40436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 t="shared" si="2"/>
        <v>0</v>
      </c>
      <c r="U131" s="4"/>
      <c r="V131">
        <f t="shared" si="3"/>
        <v>0</v>
      </c>
    </row>
    <row r="132" spans="1:22" x14ac:dyDescent="0.2">
      <c r="A132" s="11">
        <v>40437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2"/>
        <v>0</v>
      </c>
      <c r="U132" s="4"/>
      <c r="V132">
        <f t="shared" si="3"/>
        <v>0</v>
      </c>
    </row>
    <row r="133" spans="1:22" x14ac:dyDescent="0.2">
      <c r="A133" s="11">
        <v>40438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2"/>
        <v>0</v>
      </c>
      <c r="U133" s="4"/>
      <c r="V133">
        <f t="shared" si="3"/>
        <v>0</v>
      </c>
    </row>
    <row r="134" spans="1:22" x14ac:dyDescent="0.2">
      <c r="A134" s="11">
        <v>40439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2"/>
        <v>0</v>
      </c>
      <c r="U134" s="4"/>
      <c r="V134">
        <f t="shared" si="3"/>
        <v>0</v>
      </c>
    </row>
    <row r="135" spans="1:22" x14ac:dyDescent="0.2">
      <c r="A135" s="11">
        <v>40440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2"/>
        <v>0</v>
      </c>
      <c r="U135" s="4"/>
      <c r="V135">
        <f t="shared" si="3"/>
        <v>0</v>
      </c>
    </row>
    <row r="136" spans="1:22" x14ac:dyDescent="0.2">
      <c r="A136" s="11">
        <v>40441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2"/>
        <v>0</v>
      </c>
      <c r="U136" s="4"/>
      <c r="V136">
        <f t="shared" si="3"/>
        <v>0</v>
      </c>
    </row>
    <row r="137" spans="1:22" x14ac:dyDescent="0.2">
      <c r="A137" s="11">
        <v>40442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ref="T137" si="4">SUM(B137:S137)</f>
        <v>0</v>
      </c>
      <c r="U137" s="4"/>
      <c r="V137">
        <f t="shared" ref="V137" si="5">T137+U137</f>
        <v>0</v>
      </c>
    </row>
    <row r="138" spans="1:22" x14ac:dyDescent="0.2">
      <c r="B138" s="71" t="s">
        <v>41</v>
      </c>
      <c r="C138" s="71"/>
      <c r="D138" s="71"/>
      <c r="E138" s="71"/>
      <c r="F138" s="71"/>
      <c r="G138" s="71"/>
      <c r="H138" s="71"/>
      <c r="I138" s="71" t="s">
        <v>42</v>
      </c>
      <c r="J138" s="71"/>
      <c r="K138" s="71"/>
      <c r="L138" s="71"/>
      <c r="M138" s="71"/>
      <c r="N138" s="71"/>
      <c r="O138" s="71" t="s">
        <v>43</v>
      </c>
      <c r="P138" s="71"/>
      <c r="Q138" s="71"/>
      <c r="R138" s="71" t="s">
        <v>44</v>
      </c>
      <c r="S138" s="71"/>
      <c r="T138" s="69" t="s">
        <v>45</v>
      </c>
      <c r="U138" t="s">
        <v>46</v>
      </c>
      <c r="V138" t="e">
        <f>SUM(V9:V103)</f>
        <v>#VALUE!</v>
      </c>
    </row>
    <row r="139" spans="1:22" x14ac:dyDescent="0.2">
      <c r="B139" t="s">
        <v>48</v>
      </c>
      <c r="C139" t="s">
        <v>49</v>
      </c>
      <c r="D139" t="s">
        <v>50</v>
      </c>
      <c r="E139" t="s">
        <v>51</v>
      </c>
      <c r="F139" t="s">
        <v>52</v>
      </c>
      <c r="G139" t="s">
        <v>53</v>
      </c>
      <c r="H139" s="1" t="s">
        <v>54</v>
      </c>
      <c r="I139" t="s">
        <v>55</v>
      </c>
      <c r="J139" t="s">
        <v>56</v>
      </c>
      <c r="K139" t="s">
        <v>57</v>
      </c>
      <c r="L139" t="s">
        <v>58</v>
      </c>
      <c r="M139" t="s">
        <v>64</v>
      </c>
      <c r="N139" s="1" t="s">
        <v>54</v>
      </c>
      <c r="O139" t="s">
        <v>60</v>
      </c>
      <c r="P139" t="s">
        <v>61</v>
      </c>
      <c r="Q139" s="1" t="s">
        <v>54</v>
      </c>
      <c r="R139" t="s">
        <v>65</v>
      </c>
      <c r="S139" s="1" t="s">
        <v>63</v>
      </c>
      <c r="T139" s="70"/>
    </row>
    <row r="140" spans="1:22" x14ac:dyDescent="0.2">
      <c r="A140" t="s">
        <v>66</v>
      </c>
      <c r="B140">
        <f t="shared" ref="B140:U140" si="6">SUM(B9:B103)</f>
        <v>1027.5900000000001</v>
      </c>
      <c r="C140">
        <f t="shared" si="6"/>
        <v>66.97</v>
      </c>
      <c r="D140">
        <f t="shared" si="6"/>
        <v>0</v>
      </c>
      <c r="E140">
        <f t="shared" si="6"/>
        <v>1</v>
      </c>
      <c r="F140">
        <f t="shared" si="6"/>
        <v>7.98</v>
      </c>
      <c r="G140">
        <f t="shared" si="6"/>
        <v>1.9900000000000002</v>
      </c>
      <c r="H140">
        <f t="shared" si="6"/>
        <v>0</v>
      </c>
      <c r="I140">
        <f t="shared" si="6"/>
        <v>97.94</v>
      </c>
      <c r="J140">
        <f t="shared" si="6"/>
        <v>3.9800000000000004</v>
      </c>
      <c r="K140">
        <f t="shared" si="6"/>
        <v>0</v>
      </c>
      <c r="L140">
        <f t="shared" si="6"/>
        <v>4</v>
      </c>
      <c r="M140">
        <f t="shared" si="6"/>
        <v>2.9800000000000004</v>
      </c>
      <c r="N140">
        <f t="shared" si="6"/>
        <v>0</v>
      </c>
      <c r="O140">
        <f t="shared" si="6"/>
        <v>89.939999999999969</v>
      </c>
      <c r="P140">
        <f t="shared" si="6"/>
        <v>0</v>
      </c>
      <c r="Q140">
        <f t="shared" si="6"/>
        <v>0</v>
      </c>
      <c r="R140">
        <f t="shared" si="6"/>
        <v>0</v>
      </c>
      <c r="S140">
        <f t="shared" si="6"/>
        <v>0.99</v>
      </c>
      <c r="T140">
        <f t="shared" si="6"/>
        <v>1305.3600000000001</v>
      </c>
      <c r="U140">
        <f t="shared" si="6"/>
        <v>318.98</v>
      </c>
    </row>
  </sheetData>
  <mergeCells count="16">
    <mergeCell ref="T138:T139"/>
    <mergeCell ref="B138:H138"/>
    <mergeCell ref="I138:N138"/>
    <mergeCell ref="O138:Q138"/>
    <mergeCell ref="R138:S138"/>
    <mergeCell ref="T7:T8"/>
    <mergeCell ref="V7:V8"/>
    <mergeCell ref="A5:C5"/>
    <mergeCell ref="B7:H7"/>
    <mergeCell ref="I7:N7"/>
    <mergeCell ref="O7:Q7"/>
    <mergeCell ref="A1:C1"/>
    <mergeCell ref="A2:C2"/>
    <mergeCell ref="A3:C3"/>
    <mergeCell ref="A4:D4"/>
    <mergeCell ref="R7:S7"/>
  </mergeCells>
  <phoneticPr fontId="2" type="noConversion"/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8"/>
  </sheetPr>
  <dimension ref="A1"/>
  <sheetViews>
    <sheetView zoomScaleNormal="100" workbookViewId="0">
      <selection activeCell="H71" sqref="H71"/>
    </sheetView>
  </sheetViews>
  <sheetFormatPr defaultRowHeight="12.75" x14ac:dyDescent="0.2"/>
  <sheetData/>
  <phoneticPr fontId="2" type="noConversion"/>
  <pageMargins left="0.75" right="0.75" top="1" bottom="1" header="0.5" footer="0.5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8"/>
  </sheetPr>
  <dimension ref="A1:V137"/>
  <sheetViews>
    <sheetView zoomScaleNormal="100" workbookViewId="0">
      <pane ySplit="8" topLeftCell="A94" activePane="bottomLeft" state="frozen"/>
      <selection pane="bottomLeft" activeCell="S113" sqref="B113:S115"/>
    </sheetView>
  </sheetViews>
  <sheetFormatPr defaultRowHeight="12.75" x14ac:dyDescent="0.2"/>
  <sheetData>
    <row r="1" spans="1:22" x14ac:dyDescent="0.2">
      <c r="D1" s="24" t="s">
        <v>228</v>
      </c>
    </row>
    <row r="7" spans="1:22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62</v>
      </c>
      <c r="S8" s="1" t="s">
        <v>63</v>
      </c>
      <c r="T8" s="70"/>
      <c r="V8" s="70"/>
    </row>
    <row r="9" spans="1:22" x14ac:dyDescent="0.2">
      <c r="A9" s="11">
        <v>40314</v>
      </c>
      <c r="T9">
        <f t="shared" ref="T9:T72" si="0">SUM(B9:S9)</f>
        <v>0</v>
      </c>
      <c r="V9">
        <f>SUM(T9+U9)</f>
        <v>0</v>
      </c>
    </row>
    <row r="10" spans="1:22" x14ac:dyDescent="0.2">
      <c r="A10" s="11">
        <v>40315</v>
      </c>
      <c r="T10">
        <f t="shared" si="0"/>
        <v>0</v>
      </c>
      <c r="V10">
        <f t="shared" ref="V10:V73" si="1">SUM(T10+U10)</f>
        <v>0</v>
      </c>
    </row>
    <row r="11" spans="1:22" x14ac:dyDescent="0.2">
      <c r="A11" s="11">
        <v>40316</v>
      </c>
      <c r="T11">
        <f t="shared" si="0"/>
        <v>0</v>
      </c>
      <c r="V11">
        <f t="shared" si="1"/>
        <v>0</v>
      </c>
    </row>
    <row r="12" spans="1:22" x14ac:dyDescent="0.2">
      <c r="A12" s="11">
        <v>40317</v>
      </c>
      <c r="B12">
        <v>1.4</v>
      </c>
      <c r="C12">
        <v>0.8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f t="shared" si="0"/>
        <v>6.2</v>
      </c>
      <c r="U12">
        <v>0.6</v>
      </c>
      <c r="V12">
        <f t="shared" si="1"/>
        <v>6.8</v>
      </c>
    </row>
    <row r="13" spans="1:22" x14ac:dyDescent="0.2">
      <c r="A13" s="11">
        <v>40318</v>
      </c>
      <c r="B13">
        <v>1.4</v>
      </c>
      <c r="C13">
        <v>0.8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0</v>
      </c>
      <c r="R13">
        <v>0</v>
      </c>
      <c r="S13">
        <v>0</v>
      </c>
      <c r="T13">
        <f t="shared" si="0"/>
        <v>6.2</v>
      </c>
      <c r="U13">
        <v>0.6</v>
      </c>
      <c r="V13">
        <f t="shared" si="1"/>
        <v>6.8</v>
      </c>
    </row>
    <row r="14" spans="1:22" x14ac:dyDescent="0.2">
      <c r="A14" s="11">
        <v>40319</v>
      </c>
      <c r="B14">
        <v>1.4</v>
      </c>
      <c r="C14">
        <v>0.8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0</v>
      </c>
      <c r="R14">
        <v>0</v>
      </c>
      <c r="S14">
        <v>0</v>
      </c>
      <c r="T14">
        <f t="shared" si="0"/>
        <v>6.2</v>
      </c>
      <c r="U14">
        <v>0.6</v>
      </c>
      <c r="V14">
        <f t="shared" si="1"/>
        <v>6.8</v>
      </c>
    </row>
    <row r="15" spans="1:22" x14ac:dyDescent="0.2">
      <c r="A15" s="11">
        <v>40320</v>
      </c>
      <c r="B15">
        <v>1.4</v>
      </c>
      <c r="C15">
        <v>0.8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0</v>
      </c>
      <c r="R15">
        <v>0</v>
      </c>
      <c r="S15">
        <v>0</v>
      </c>
      <c r="T15">
        <f t="shared" si="0"/>
        <v>6.2</v>
      </c>
      <c r="U15">
        <v>0.6</v>
      </c>
      <c r="V15">
        <f t="shared" si="1"/>
        <v>6.8</v>
      </c>
    </row>
    <row r="16" spans="1:22" x14ac:dyDescent="0.2">
      <c r="A16" s="11">
        <v>40321</v>
      </c>
      <c r="B16">
        <v>1.4</v>
      </c>
      <c r="C16">
        <v>0.8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0</v>
      </c>
      <c r="R16">
        <v>0</v>
      </c>
      <c r="S16">
        <v>0</v>
      </c>
      <c r="T16">
        <f t="shared" si="0"/>
        <v>6.2</v>
      </c>
      <c r="U16">
        <v>0.6</v>
      </c>
      <c r="V16">
        <f t="shared" si="1"/>
        <v>6.8</v>
      </c>
    </row>
    <row r="17" spans="1:22" x14ac:dyDescent="0.2">
      <c r="A17" s="11">
        <v>40322</v>
      </c>
      <c r="B17">
        <v>14.5</v>
      </c>
      <c r="C17">
        <v>6.5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0</v>
      </c>
      <c r="N17">
        <v>0</v>
      </c>
      <c r="O17">
        <v>13</v>
      </c>
      <c r="P17">
        <v>0</v>
      </c>
      <c r="Q17">
        <v>0</v>
      </c>
      <c r="R17">
        <v>0</v>
      </c>
      <c r="S17">
        <v>0</v>
      </c>
      <c r="T17">
        <f t="shared" si="0"/>
        <v>37</v>
      </c>
      <c r="U17">
        <v>39</v>
      </c>
      <c r="V17">
        <f t="shared" si="1"/>
        <v>76</v>
      </c>
    </row>
    <row r="18" spans="1:22" x14ac:dyDescent="0.2">
      <c r="A18" s="11">
        <v>40323</v>
      </c>
      <c r="B18">
        <v>14.5</v>
      </c>
      <c r="C18">
        <v>6.5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</v>
      </c>
      <c r="M18">
        <v>0</v>
      </c>
      <c r="N18">
        <v>0</v>
      </c>
      <c r="O18">
        <v>13</v>
      </c>
      <c r="P18">
        <v>0</v>
      </c>
      <c r="Q18">
        <v>0</v>
      </c>
      <c r="R18">
        <v>0</v>
      </c>
      <c r="S18">
        <v>0</v>
      </c>
      <c r="T18">
        <f t="shared" si="0"/>
        <v>37</v>
      </c>
      <c r="U18">
        <v>39</v>
      </c>
      <c r="V18">
        <f t="shared" si="1"/>
        <v>76</v>
      </c>
    </row>
    <row r="19" spans="1:22" x14ac:dyDescent="0.2">
      <c r="A19" s="11">
        <v>40324</v>
      </c>
      <c r="B19">
        <v>35.5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4.5</v>
      </c>
      <c r="P19">
        <v>0</v>
      </c>
      <c r="Q19">
        <v>0</v>
      </c>
      <c r="R19">
        <v>0</v>
      </c>
      <c r="S19">
        <v>0</v>
      </c>
      <c r="T19">
        <f t="shared" si="0"/>
        <v>42</v>
      </c>
      <c r="U19">
        <v>86</v>
      </c>
      <c r="V19">
        <f t="shared" si="1"/>
        <v>128</v>
      </c>
    </row>
    <row r="20" spans="1:22" x14ac:dyDescent="0.2">
      <c r="A20" s="11">
        <v>40325</v>
      </c>
      <c r="B20">
        <v>35.5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4.5</v>
      </c>
      <c r="P20">
        <v>0</v>
      </c>
      <c r="Q20">
        <v>0</v>
      </c>
      <c r="R20">
        <v>0</v>
      </c>
      <c r="S20">
        <v>0</v>
      </c>
      <c r="T20">
        <f t="shared" si="0"/>
        <v>42</v>
      </c>
      <c r="U20">
        <v>86</v>
      </c>
      <c r="V20">
        <f t="shared" si="1"/>
        <v>128</v>
      </c>
    </row>
    <row r="21" spans="1:22" x14ac:dyDescent="0.2">
      <c r="A21" s="11">
        <v>40326</v>
      </c>
      <c r="B21">
        <v>27.75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7.75</v>
      </c>
      <c r="P21">
        <v>0</v>
      </c>
      <c r="Q21">
        <v>0</v>
      </c>
      <c r="R21">
        <v>0</v>
      </c>
      <c r="S21">
        <v>0</v>
      </c>
      <c r="T21">
        <f t="shared" si="0"/>
        <v>36.5</v>
      </c>
      <c r="U21">
        <v>48.75</v>
      </c>
      <c r="V21">
        <f t="shared" si="1"/>
        <v>85.25</v>
      </c>
    </row>
    <row r="22" spans="1:22" x14ac:dyDescent="0.2">
      <c r="A22" s="11">
        <v>40327</v>
      </c>
      <c r="B22">
        <v>27.75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7.75</v>
      </c>
      <c r="P22">
        <v>0</v>
      </c>
      <c r="Q22">
        <v>0</v>
      </c>
      <c r="R22">
        <v>0</v>
      </c>
      <c r="S22">
        <v>0</v>
      </c>
      <c r="T22">
        <f t="shared" si="0"/>
        <v>36.5</v>
      </c>
      <c r="U22">
        <v>48.75</v>
      </c>
      <c r="V22">
        <f t="shared" si="1"/>
        <v>85.25</v>
      </c>
    </row>
    <row r="23" spans="1:22" x14ac:dyDescent="0.2">
      <c r="A23" s="11">
        <v>40328</v>
      </c>
      <c r="B23">
        <v>27.75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7.75</v>
      </c>
      <c r="P23">
        <v>0</v>
      </c>
      <c r="Q23">
        <v>0</v>
      </c>
      <c r="R23">
        <v>0</v>
      </c>
      <c r="S23">
        <v>0</v>
      </c>
      <c r="T23">
        <f t="shared" si="0"/>
        <v>36.5</v>
      </c>
      <c r="U23">
        <v>48.75</v>
      </c>
      <c r="V23">
        <f t="shared" si="1"/>
        <v>85.25</v>
      </c>
    </row>
    <row r="24" spans="1:22" x14ac:dyDescent="0.2">
      <c r="A24" s="11">
        <v>40329</v>
      </c>
      <c r="B24">
        <v>27.75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7.75</v>
      </c>
      <c r="P24">
        <v>0</v>
      </c>
      <c r="Q24">
        <v>0</v>
      </c>
      <c r="R24">
        <v>0</v>
      </c>
      <c r="S24">
        <v>0</v>
      </c>
      <c r="T24">
        <f t="shared" si="0"/>
        <v>36.5</v>
      </c>
      <c r="U24">
        <v>48.75</v>
      </c>
      <c r="V24">
        <f t="shared" si="1"/>
        <v>85.25</v>
      </c>
    </row>
    <row r="25" spans="1:22" x14ac:dyDescent="0.2">
      <c r="A25" s="11">
        <v>40330</v>
      </c>
      <c r="B25">
        <v>27.75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7.75</v>
      </c>
      <c r="P25">
        <v>0</v>
      </c>
      <c r="Q25">
        <v>0</v>
      </c>
      <c r="R25">
        <v>0</v>
      </c>
      <c r="S25">
        <v>0</v>
      </c>
      <c r="T25">
        <f t="shared" si="0"/>
        <v>36.5</v>
      </c>
      <c r="U25">
        <v>48.75</v>
      </c>
      <c r="V25">
        <f t="shared" si="1"/>
        <v>85.25</v>
      </c>
    </row>
    <row r="26" spans="1:22" x14ac:dyDescent="0.2">
      <c r="A26" s="11">
        <v>40331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</v>
      </c>
      <c r="L26">
        <v>0.5</v>
      </c>
      <c r="M26">
        <v>0</v>
      </c>
      <c r="N26">
        <v>0</v>
      </c>
      <c r="O26">
        <v>2.5</v>
      </c>
      <c r="P26">
        <v>0</v>
      </c>
      <c r="Q26">
        <v>0</v>
      </c>
      <c r="R26">
        <v>0</v>
      </c>
      <c r="S26">
        <v>0</v>
      </c>
      <c r="T26">
        <f t="shared" si="0"/>
        <v>5.5</v>
      </c>
      <c r="U26">
        <v>5.5</v>
      </c>
      <c r="V26">
        <f t="shared" si="1"/>
        <v>11</v>
      </c>
    </row>
    <row r="27" spans="1:22" x14ac:dyDescent="0.2">
      <c r="A27" s="11">
        <v>40332</v>
      </c>
      <c r="B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0.5</v>
      </c>
      <c r="K27">
        <v>0</v>
      </c>
      <c r="L27">
        <v>0.5</v>
      </c>
      <c r="M27">
        <v>0</v>
      </c>
      <c r="N27">
        <v>0</v>
      </c>
      <c r="O27">
        <v>2.5</v>
      </c>
      <c r="P27">
        <v>0</v>
      </c>
      <c r="Q27">
        <v>0</v>
      </c>
      <c r="R27">
        <v>0</v>
      </c>
      <c r="S27">
        <v>0</v>
      </c>
      <c r="T27">
        <f t="shared" si="0"/>
        <v>5.5</v>
      </c>
      <c r="U27">
        <v>5.5</v>
      </c>
      <c r="V27">
        <f t="shared" si="1"/>
        <v>11</v>
      </c>
    </row>
    <row r="28" spans="1:22" x14ac:dyDescent="0.2">
      <c r="A28" s="11">
        <v>40333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f t="shared" si="0"/>
        <v>15</v>
      </c>
      <c r="U28">
        <v>3</v>
      </c>
      <c r="V28">
        <f t="shared" si="1"/>
        <v>18</v>
      </c>
    </row>
    <row r="29" spans="1:22" x14ac:dyDescent="0.2">
      <c r="A29" s="11">
        <v>40334</v>
      </c>
      <c r="B29">
        <v>9.67</v>
      </c>
      <c r="C29">
        <v>1</v>
      </c>
      <c r="D29">
        <v>0</v>
      </c>
      <c r="E29">
        <v>0</v>
      </c>
      <c r="F29">
        <v>0.67</v>
      </c>
      <c r="G29">
        <v>0</v>
      </c>
      <c r="H29">
        <v>0</v>
      </c>
      <c r="I29">
        <v>0.33</v>
      </c>
      <c r="J29">
        <v>0</v>
      </c>
      <c r="K29">
        <v>0</v>
      </c>
      <c r="L29">
        <v>0.67</v>
      </c>
      <c r="M29">
        <v>0</v>
      </c>
      <c r="N29">
        <v>0</v>
      </c>
      <c r="O29">
        <v>17.670000000000002</v>
      </c>
      <c r="P29">
        <v>0</v>
      </c>
      <c r="Q29">
        <v>0</v>
      </c>
      <c r="R29">
        <v>0</v>
      </c>
      <c r="S29">
        <v>0</v>
      </c>
      <c r="T29">
        <f t="shared" si="0"/>
        <v>30.01</v>
      </c>
      <c r="U29">
        <v>12</v>
      </c>
      <c r="V29">
        <f t="shared" si="1"/>
        <v>42.010000000000005</v>
      </c>
    </row>
    <row r="30" spans="1:22" x14ac:dyDescent="0.2">
      <c r="A30" s="11">
        <v>40335</v>
      </c>
      <c r="B30">
        <v>9.67</v>
      </c>
      <c r="C30">
        <v>1</v>
      </c>
      <c r="D30">
        <v>0</v>
      </c>
      <c r="E30">
        <v>0</v>
      </c>
      <c r="F30">
        <v>0.67</v>
      </c>
      <c r="G30">
        <v>0</v>
      </c>
      <c r="H30">
        <v>0</v>
      </c>
      <c r="I30">
        <v>0.33</v>
      </c>
      <c r="J30">
        <v>0</v>
      </c>
      <c r="K30">
        <v>0</v>
      </c>
      <c r="L30">
        <v>0.67</v>
      </c>
      <c r="M30">
        <v>0</v>
      </c>
      <c r="N30">
        <v>0</v>
      </c>
      <c r="O30">
        <v>17.670000000000002</v>
      </c>
      <c r="P30">
        <v>0</v>
      </c>
      <c r="Q30">
        <v>0</v>
      </c>
      <c r="R30">
        <v>0</v>
      </c>
      <c r="S30">
        <v>0</v>
      </c>
      <c r="T30">
        <f t="shared" si="0"/>
        <v>30.01</v>
      </c>
      <c r="U30">
        <v>12</v>
      </c>
      <c r="V30">
        <f t="shared" si="1"/>
        <v>42.010000000000005</v>
      </c>
    </row>
    <row r="31" spans="1:22" x14ac:dyDescent="0.2">
      <c r="A31" s="11">
        <v>40336</v>
      </c>
      <c r="B31">
        <v>9.67</v>
      </c>
      <c r="C31">
        <v>1</v>
      </c>
      <c r="D31">
        <v>0</v>
      </c>
      <c r="E31">
        <v>0</v>
      </c>
      <c r="F31">
        <v>0.67</v>
      </c>
      <c r="G31">
        <v>0</v>
      </c>
      <c r="H31">
        <v>0</v>
      </c>
      <c r="I31">
        <v>0.33</v>
      </c>
      <c r="J31">
        <v>0</v>
      </c>
      <c r="K31">
        <v>0</v>
      </c>
      <c r="L31">
        <v>0.67</v>
      </c>
      <c r="M31">
        <v>0</v>
      </c>
      <c r="N31">
        <v>0</v>
      </c>
      <c r="O31">
        <v>17.670000000000002</v>
      </c>
      <c r="P31">
        <v>0</v>
      </c>
      <c r="Q31">
        <v>0</v>
      </c>
      <c r="R31">
        <v>0</v>
      </c>
      <c r="S31">
        <v>0</v>
      </c>
      <c r="T31">
        <f t="shared" si="0"/>
        <v>30.01</v>
      </c>
      <c r="U31">
        <v>12</v>
      </c>
      <c r="V31">
        <f t="shared" si="1"/>
        <v>42.010000000000005</v>
      </c>
    </row>
    <row r="32" spans="1:22" x14ac:dyDescent="0.2">
      <c r="A32" s="11">
        <v>40337</v>
      </c>
      <c r="B32">
        <v>17.5</v>
      </c>
      <c r="C32">
        <v>0</v>
      </c>
      <c r="D32">
        <v>0</v>
      </c>
      <c r="E32">
        <v>0</v>
      </c>
      <c r="F32">
        <v>0.5</v>
      </c>
      <c r="G32">
        <v>0</v>
      </c>
      <c r="H32">
        <v>0</v>
      </c>
      <c r="I32">
        <v>0</v>
      </c>
      <c r="J32">
        <v>0</v>
      </c>
      <c r="K32">
        <v>0</v>
      </c>
      <c r="L32">
        <v>0.5</v>
      </c>
      <c r="M32">
        <v>0</v>
      </c>
      <c r="N32">
        <v>0</v>
      </c>
      <c r="O32">
        <v>2.5</v>
      </c>
      <c r="P32">
        <v>0</v>
      </c>
      <c r="Q32">
        <v>0</v>
      </c>
      <c r="R32">
        <v>0</v>
      </c>
      <c r="S32">
        <v>0</v>
      </c>
      <c r="T32">
        <f t="shared" si="0"/>
        <v>21</v>
      </c>
      <c r="U32">
        <v>9.5</v>
      </c>
      <c r="V32">
        <f t="shared" si="1"/>
        <v>30.5</v>
      </c>
    </row>
    <row r="33" spans="1:22" x14ac:dyDescent="0.2">
      <c r="A33" s="11">
        <v>40338</v>
      </c>
      <c r="B33">
        <v>17.5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0.5</v>
      </c>
      <c r="M33">
        <v>0</v>
      </c>
      <c r="N33">
        <v>0</v>
      </c>
      <c r="O33">
        <v>2.5</v>
      </c>
      <c r="P33">
        <v>0</v>
      </c>
      <c r="Q33">
        <v>0</v>
      </c>
      <c r="R33">
        <v>0</v>
      </c>
      <c r="S33">
        <v>0</v>
      </c>
      <c r="T33">
        <f t="shared" si="0"/>
        <v>20.5</v>
      </c>
      <c r="U33">
        <v>9.5</v>
      </c>
      <c r="V33">
        <f t="shared" si="1"/>
        <v>30</v>
      </c>
    </row>
    <row r="34" spans="1:22" x14ac:dyDescent="0.2">
      <c r="A34" s="11">
        <v>40339</v>
      </c>
      <c r="B34">
        <v>11.5</v>
      </c>
      <c r="C34">
        <v>0.5</v>
      </c>
      <c r="D34">
        <v>0</v>
      </c>
      <c r="E34">
        <v>0</v>
      </c>
      <c r="F34">
        <v>0.5</v>
      </c>
      <c r="G34">
        <v>0</v>
      </c>
      <c r="H34">
        <v>0</v>
      </c>
      <c r="I34">
        <v>0</v>
      </c>
      <c r="J34">
        <v>0.5</v>
      </c>
      <c r="K34">
        <v>0</v>
      </c>
      <c r="L34">
        <v>0</v>
      </c>
      <c r="M34">
        <v>0</v>
      </c>
      <c r="N34">
        <v>0</v>
      </c>
      <c r="O34">
        <v>1.5</v>
      </c>
      <c r="P34">
        <v>0</v>
      </c>
      <c r="Q34">
        <v>0</v>
      </c>
      <c r="R34">
        <v>0</v>
      </c>
      <c r="S34">
        <v>0</v>
      </c>
      <c r="T34">
        <f t="shared" si="0"/>
        <v>14.5</v>
      </c>
      <c r="U34">
        <v>4.5</v>
      </c>
      <c r="V34">
        <f t="shared" si="1"/>
        <v>19</v>
      </c>
    </row>
    <row r="35" spans="1:22" x14ac:dyDescent="0.2">
      <c r="A35" s="11">
        <v>40340</v>
      </c>
      <c r="B35">
        <v>11.5</v>
      </c>
      <c r="C35">
        <v>0.5</v>
      </c>
      <c r="D35">
        <v>0</v>
      </c>
      <c r="E35">
        <v>0</v>
      </c>
      <c r="F35">
        <v>0.5</v>
      </c>
      <c r="G35">
        <v>0</v>
      </c>
      <c r="H35">
        <v>0</v>
      </c>
      <c r="I35">
        <v>0</v>
      </c>
      <c r="J35">
        <v>0.5</v>
      </c>
      <c r="K35">
        <v>0</v>
      </c>
      <c r="L35">
        <v>0</v>
      </c>
      <c r="M35">
        <v>0</v>
      </c>
      <c r="N35">
        <v>0</v>
      </c>
      <c r="O35">
        <v>1.5</v>
      </c>
      <c r="P35">
        <v>0</v>
      </c>
      <c r="Q35">
        <v>0</v>
      </c>
      <c r="R35">
        <v>0</v>
      </c>
      <c r="S35">
        <v>0</v>
      </c>
      <c r="T35">
        <f t="shared" si="0"/>
        <v>14.5</v>
      </c>
      <c r="U35">
        <v>4.5</v>
      </c>
      <c r="V35">
        <f t="shared" si="1"/>
        <v>19</v>
      </c>
    </row>
    <row r="36" spans="1:22" x14ac:dyDescent="0.2">
      <c r="A36" s="11">
        <v>40341</v>
      </c>
      <c r="B36">
        <v>12</v>
      </c>
      <c r="C36">
        <v>0.67</v>
      </c>
      <c r="D36">
        <v>0</v>
      </c>
      <c r="E36">
        <v>0</v>
      </c>
      <c r="F36">
        <v>0.33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14.67</v>
      </c>
      <c r="P36">
        <v>0</v>
      </c>
      <c r="Q36">
        <v>0</v>
      </c>
      <c r="R36">
        <v>0</v>
      </c>
      <c r="S36">
        <v>0</v>
      </c>
      <c r="T36">
        <f t="shared" si="0"/>
        <v>28.67</v>
      </c>
      <c r="U36">
        <v>5.66</v>
      </c>
      <c r="V36">
        <f t="shared" si="1"/>
        <v>34.33</v>
      </c>
    </row>
    <row r="37" spans="1:22" x14ac:dyDescent="0.2">
      <c r="A37" s="11">
        <v>40342</v>
      </c>
      <c r="B37">
        <v>12</v>
      </c>
      <c r="C37">
        <v>0.67</v>
      </c>
      <c r="D37">
        <v>0</v>
      </c>
      <c r="E37">
        <v>0</v>
      </c>
      <c r="F37">
        <v>0.33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14.67</v>
      </c>
      <c r="P37">
        <v>0</v>
      </c>
      <c r="Q37">
        <v>0</v>
      </c>
      <c r="R37">
        <v>0</v>
      </c>
      <c r="S37">
        <v>0</v>
      </c>
      <c r="T37">
        <f t="shared" si="0"/>
        <v>28.67</v>
      </c>
      <c r="U37">
        <v>5.66</v>
      </c>
      <c r="V37">
        <f t="shared" si="1"/>
        <v>34.33</v>
      </c>
    </row>
    <row r="38" spans="1:22" x14ac:dyDescent="0.2">
      <c r="A38" s="11">
        <v>40343</v>
      </c>
      <c r="B38">
        <v>12</v>
      </c>
      <c r="C38">
        <v>0.67</v>
      </c>
      <c r="D38">
        <v>0</v>
      </c>
      <c r="E38">
        <v>0</v>
      </c>
      <c r="F38">
        <v>0.33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14.67</v>
      </c>
      <c r="P38">
        <v>0</v>
      </c>
      <c r="Q38">
        <v>0</v>
      </c>
      <c r="R38">
        <v>0</v>
      </c>
      <c r="S38">
        <v>0</v>
      </c>
      <c r="T38">
        <f t="shared" si="0"/>
        <v>28.67</v>
      </c>
      <c r="U38">
        <v>5.66</v>
      </c>
      <c r="V38">
        <f t="shared" si="1"/>
        <v>34.33</v>
      </c>
    </row>
    <row r="39" spans="1:22" x14ac:dyDescent="0.2">
      <c r="A39" s="11">
        <v>40344</v>
      </c>
      <c r="B39">
        <v>100</v>
      </c>
      <c r="C39">
        <v>0</v>
      </c>
      <c r="D39">
        <v>0</v>
      </c>
      <c r="E39">
        <v>0</v>
      </c>
      <c r="F39">
        <v>0.5</v>
      </c>
      <c r="G39">
        <v>0</v>
      </c>
      <c r="H39">
        <v>0</v>
      </c>
      <c r="I39">
        <v>0</v>
      </c>
      <c r="J39">
        <v>0</v>
      </c>
      <c r="K39">
        <v>0</v>
      </c>
      <c r="L39">
        <v>10</v>
      </c>
      <c r="M39">
        <v>0</v>
      </c>
      <c r="N39">
        <v>0</v>
      </c>
      <c r="O39">
        <v>13</v>
      </c>
      <c r="P39">
        <v>0</v>
      </c>
      <c r="Q39">
        <v>0</v>
      </c>
      <c r="R39">
        <v>0</v>
      </c>
      <c r="S39">
        <v>0</v>
      </c>
      <c r="T39">
        <f t="shared" si="0"/>
        <v>123.5</v>
      </c>
      <c r="U39">
        <v>27</v>
      </c>
      <c r="V39">
        <f t="shared" si="1"/>
        <v>150.5</v>
      </c>
    </row>
    <row r="40" spans="1:22" x14ac:dyDescent="0.2">
      <c r="A40" s="11">
        <v>40345</v>
      </c>
      <c r="B40">
        <v>100</v>
      </c>
      <c r="C40">
        <v>0</v>
      </c>
      <c r="D40">
        <v>0</v>
      </c>
      <c r="E40">
        <v>0</v>
      </c>
      <c r="F40">
        <v>0.5</v>
      </c>
      <c r="G40">
        <v>0</v>
      </c>
      <c r="H40">
        <v>0</v>
      </c>
      <c r="I40">
        <v>0</v>
      </c>
      <c r="J40">
        <v>0</v>
      </c>
      <c r="K40">
        <v>0</v>
      </c>
      <c r="L40">
        <v>10</v>
      </c>
      <c r="M40">
        <v>0</v>
      </c>
      <c r="N40">
        <v>0</v>
      </c>
      <c r="O40">
        <v>13</v>
      </c>
      <c r="P40">
        <v>0</v>
      </c>
      <c r="Q40">
        <v>0</v>
      </c>
      <c r="R40">
        <v>0</v>
      </c>
      <c r="S40">
        <v>0</v>
      </c>
      <c r="T40">
        <f t="shared" si="0"/>
        <v>123.5</v>
      </c>
      <c r="U40">
        <v>27</v>
      </c>
      <c r="V40">
        <f t="shared" si="1"/>
        <v>150.5</v>
      </c>
    </row>
    <row r="41" spans="1:22" x14ac:dyDescent="0.2">
      <c r="A41" s="11">
        <v>40346</v>
      </c>
      <c r="B41">
        <v>181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</v>
      </c>
      <c r="M41">
        <v>0</v>
      </c>
      <c r="N41">
        <v>0</v>
      </c>
      <c r="O41">
        <v>11</v>
      </c>
      <c r="P41">
        <v>0</v>
      </c>
      <c r="Q41">
        <v>0</v>
      </c>
      <c r="R41">
        <v>0</v>
      </c>
      <c r="S41">
        <v>0</v>
      </c>
      <c r="T41">
        <f t="shared" si="0"/>
        <v>195</v>
      </c>
      <c r="U41">
        <v>33</v>
      </c>
      <c r="V41">
        <f t="shared" si="1"/>
        <v>228</v>
      </c>
    </row>
    <row r="42" spans="1:22" x14ac:dyDescent="0.2">
      <c r="A42" s="11">
        <v>40347</v>
      </c>
      <c r="B42">
        <v>181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0</v>
      </c>
      <c r="N42">
        <v>0</v>
      </c>
      <c r="O42">
        <v>11</v>
      </c>
      <c r="P42">
        <v>0</v>
      </c>
      <c r="Q42">
        <v>0</v>
      </c>
      <c r="R42">
        <v>0</v>
      </c>
      <c r="S42">
        <v>0</v>
      </c>
      <c r="T42">
        <f t="shared" si="0"/>
        <v>195</v>
      </c>
      <c r="U42">
        <v>33</v>
      </c>
      <c r="V42">
        <f t="shared" si="1"/>
        <v>228</v>
      </c>
    </row>
    <row r="43" spans="1:22" x14ac:dyDescent="0.2">
      <c r="A43" s="11">
        <v>40348</v>
      </c>
      <c r="B43">
        <v>192.66</v>
      </c>
      <c r="C43">
        <v>0</v>
      </c>
      <c r="D43">
        <v>0</v>
      </c>
      <c r="E43">
        <v>0</v>
      </c>
      <c r="F43">
        <v>0.66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f t="shared" si="0"/>
        <v>195.32</v>
      </c>
      <c r="U43">
        <v>14</v>
      </c>
      <c r="V43">
        <f t="shared" si="1"/>
        <v>209.32</v>
      </c>
    </row>
    <row r="44" spans="1:22" x14ac:dyDescent="0.2">
      <c r="A44" s="11">
        <v>40349</v>
      </c>
      <c r="B44">
        <v>192.66</v>
      </c>
      <c r="C44">
        <v>0</v>
      </c>
      <c r="D44">
        <v>0</v>
      </c>
      <c r="E44">
        <v>0</v>
      </c>
      <c r="F44">
        <v>0.66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>
        <f t="shared" si="0"/>
        <v>195.32</v>
      </c>
      <c r="U44">
        <v>14</v>
      </c>
      <c r="V44">
        <f t="shared" si="1"/>
        <v>209.32</v>
      </c>
    </row>
    <row r="45" spans="1:22" x14ac:dyDescent="0.2">
      <c r="A45" s="11">
        <v>40350</v>
      </c>
      <c r="B45">
        <v>192.66</v>
      </c>
      <c r="C45">
        <v>0</v>
      </c>
      <c r="D45">
        <v>0</v>
      </c>
      <c r="E45">
        <v>0</v>
      </c>
      <c r="F45">
        <v>0.66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  <c r="T45">
        <f t="shared" si="0"/>
        <v>195.32</v>
      </c>
      <c r="U45">
        <v>14</v>
      </c>
      <c r="V45">
        <f t="shared" si="1"/>
        <v>209.32</v>
      </c>
    </row>
    <row r="46" spans="1:22" x14ac:dyDescent="0.2">
      <c r="A46" s="11">
        <v>40351</v>
      </c>
      <c r="B46">
        <v>273</v>
      </c>
      <c r="C46">
        <v>1.5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3</v>
      </c>
      <c r="M46">
        <v>0</v>
      </c>
      <c r="N46">
        <v>0</v>
      </c>
      <c r="O46">
        <v>1.5</v>
      </c>
      <c r="P46">
        <v>0</v>
      </c>
      <c r="Q46">
        <v>0</v>
      </c>
      <c r="R46">
        <v>0</v>
      </c>
      <c r="S46">
        <v>0</v>
      </c>
      <c r="T46">
        <f t="shared" si="0"/>
        <v>279</v>
      </c>
      <c r="U46">
        <v>12</v>
      </c>
      <c r="V46">
        <f t="shared" si="1"/>
        <v>291</v>
      </c>
    </row>
    <row r="47" spans="1:22" x14ac:dyDescent="0.2">
      <c r="A47" s="11">
        <v>40352</v>
      </c>
      <c r="B47">
        <v>273</v>
      </c>
      <c r="C47">
        <v>1.5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</v>
      </c>
      <c r="M47">
        <v>0</v>
      </c>
      <c r="N47">
        <v>0</v>
      </c>
      <c r="O47">
        <v>1.5</v>
      </c>
      <c r="P47">
        <v>0</v>
      </c>
      <c r="Q47">
        <v>0</v>
      </c>
      <c r="R47">
        <v>0</v>
      </c>
      <c r="S47">
        <v>0</v>
      </c>
      <c r="T47">
        <f t="shared" si="0"/>
        <v>279</v>
      </c>
      <c r="U47">
        <v>12</v>
      </c>
      <c r="V47">
        <f t="shared" si="1"/>
        <v>291</v>
      </c>
    </row>
    <row r="48" spans="1:22" x14ac:dyDescent="0.2">
      <c r="A48" s="11">
        <v>40353</v>
      </c>
      <c r="B48">
        <v>64</v>
      </c>
      <c r="C48">
        <v>0.5</v>
      </c>
      <c r="D48">
        <v>0</v>
      </c>
      <c r="E48">
        <v>0.5</v>
      </c>
      <c r="F48">
        <v>1</v>
      </c>
      <c r="G48">
        <v>0</v>
      </c>
      <c r="H48">
        <v>0</v>
      </c>
      <c r="I48">
        <v>0.5</v>
      </c>
      <c r="J48">
        <v>0</v>
      </c>
      <c r="K48">
        <v>0</v>
      </c>
      <c r="L48">
        <v>2</v>
      </c>
      <c r="M48">
        <v>0</v>
      </c>
      <c r="N48">
        <v>0</v>
      </c>
      <c r="O48">
        <v>12</v>
      </c>
      <c r="P48">
        <v>0</v>
      </c>
      <c r="Q48">
        <v>0</v>
      </c>
      <c r="R48">
        <v>0</v>
      </c>
      <c r="S48">
        <v>0</v>
      </c>
      <c r="T48">
        <f t="shared" si="0"/>
        <v>80.5</v>
      </c>
      <c r="U48">
        <v>8.5</v>
      </c>
      <c r="V48">
        <f t="shared" si="1"/>
        <v>89</v>
      </c>
    </row>
    <row r="49" spans="1:22" x14ac:dyDescent="0.2">
      <c r="A49" s="11">
        <v>40354</v>
      </c>
      <c r="B49">
        <v>64</v>
      </c>
      <c r="C49">
        <v>0.5</v>
      </c>
      <c r="D49">
        <v>0</v>
      </c>
      <c r="E49">
        <v>0.5</v>
      </c>
      <c r="F49">
        <v>1</v>
      </c>
      <c r="G49">
        <v>0</v>
      </c>
      <c r="H49">
        <v>0</v>
      </c>
      <c r="I49">
        <v>0.5</v>
      </c>
      <c r="J49">
        <v>0</v>
      </c>
      <c r="K49">
        <v>0</v>
      </c>
      <c r="L49">
        <v>2</v>
      </c>
      <c r="M49">
        <v>0</v>
      </c>
      <c r="N49">
        <v>0</v>
      </c>
      <c r="O49">
        <v>12</v>
      </c>
      <c r="P49">
        <v>0</v>
      </c>
      <c r="Q49">
        <v>0</v>
      </c>
      <c r="R49">
        <v>0</v>
      </c>
      <c r="S49">
        <v>0</v>
      </c>
      <c r="T49">
        <f t="shared" si="0"/>
        <v>80.5</v>
      </c>
      <c r="U49">
        <v>8.5</v>
      </c>
      <c r="V49">
        <f t="shared" si="1"/>
        <v>89</v>
      </c>
    </row>
    <row r="50" spans="1:22" x14ac:dyDescent="0.2">
      <c r="A50" s="11">
        <v>40355</v>
      </c>
      <c r="B50">
        <v>194.6</v>
      </c>
      <c r="C50">
        <v>8.66</v>
      </c>
      <c r="D50">
        <v>0</v>
      </c>
      <c r="E50">
        <v>3.33</v>
      </c>
      <c r="F50">
        <v>2.66</v>
      </c>
      <c r="G50">
        <v>0</v>
      </c>
      <c r="H50">
        <v>0</v>
      </c>
      <c r="I50">
        <v>0.66</v>
      </c>
      <c r="J50">
        <v>0</v>
      </c>
      <c r="K50">
        <v>0</v>
      </c>
      <c r="L50">
        <v>1.33</v>
      </c>
      <c r="M50">
        <v>0</v>
      </c>
      <c r="N50">
        <v>0</v>
      </c>
      <c r="O50">
        <v>7.33</v>
      </c>
      <c r="P50">
        <v>0</v>
      </c>
      <c r="Q50">
        <v>0</v>
      </c>
      <c r="R50">
        <v>0</v>
      </c>
      <c r="S50">
        <v>0</v>
      </c>
      <c r="T50">
        <f t="shared" si="0"/>
        <v>218.57000000000002</v>
      </c>
      <c r="U50">
        <v>11.3</v>
      </c>
      <c r="V50">
        <f t="shared" si="1"/>
        <v>229.87000000000003</v>
      </c>
    </row>
    <row r="51" spans="1:22" x14ac:dyDescent="0.2">
      <c r="A51" s="11">
        <v>40356</v>
      </c>
      <c r="B51">
        <v>194.6</v>
      </c>
      <c r="C51">
        <v>8.66</v>
      </c>
      <c r="D51">
        <v>0</v>
      </c>
      <c r="E51">
        <v>3.33</v>
      </c>
      <c r="F51">
        <v>2.66</v>
      </c>
      <c r="G51">
        <v>0</v>
      </c>
      <c r="H51">
        <v>0</v>
      </c>
      <c r="I51">
        <v>0.66</v>
      </c>
      <c r="J51">
        <v>0</v>
      </c>
      <c r="K51">
        <v>0</v>
      </c>
      <c r="L51">
        <v>1.33</v>
      </c>
      <c r="M51">
        <v>0</v>
      </c>
      <c r="N51">
        <v>0</v>
      </c>
      <c r="O51">
        <v>7.33</v>
      </c>
      <c r="P51">
        <v>0</v>
      </c>
      <c r="Q51">
        <v>0</v>
      </c>
      <c r="R51">
        <v>0</v>
      </c>
      <c r="S51">
        <v>0</v>
      </c>
      <c r="T51">
        <f t="shared" si="0"/>
        <v>218.57000000000002</v>
      </c>
      <c r="U51">
        <v>11.3</v>
      </c>
      <c r="V51">
        <f t="shared" si="1"/>
        <v>229.87000000000003</v>
      </c>
    </row>
    <row r="52" spans="1:22" x14ac:dyDescent="0.2">
      <c r="A52" s="11">
        <v>40357</v>
      </c>
      <c r="B52">
        <v>194.6</v>
      </c>
      <c r="C52">
        <v>8.66</v>
      </c>
      <c r="D52">
        <v>0</v>
      </c>
      <c r="E52">
        <v>3.33</v>
      </c>
      <c r="F52">
        <v>2.66</v>
      </c>
      <c r="G52">
        <v>0</v>
      </c>
      <c r="H52">
        <v>0</v>
      </c>
      <c r="I52">
        <v>0.66</v>
      </c>
      <c r="J52">
        <v>0</v>
      </c>
      <c r="K52">
        <v>0</v>
      </c>
      <c r="L52">
        <v>1.33</v>
      </c>
      <c r="M52">
        <v>0</v>
      </c>
      <c r="N52">
        <v>0</v>
      </c>
      <c r="O52">
        <v>7.33</v>
      </c>
      <c r="P52">
        <v>0</v>
      </c>
      <c r="Q52">
        <v>0</v>
      </c>
      <c r="R52">
        <v>0</v>
      </c>
      <c r="S52">
        <v>0</v>
      </c>
      <c r="T52">
        <f t="shared" si="0"/>
        <v>218.57000000000002</v>
      </c>
      <c r="U52">
        <v>11.3</v>
      </c>
      <c r="V52">
        <f t="shared" si="1"/>
        <v>229.87000000000003</v>
      </c>
    </row>
    <row r="53" spans="1:22" x14ac:dyDescent="0.2">
      <c r="A53" s="11">
        <v>40358</v>
      </c>
      <c r="B53">
        <v>50.5</v>
      </c>
      <c r="C53">
        <v>2</v>
      </c>
      <c r="D53">
        <v>0</v>
      </c>
      <c r="E53">
        <v>0.5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</v>
      </c>
      <c r="P53">
        <v>0</v>
      </c>
      <c r="Q53">
        <v>0</v>
      </c>
      <c r="R53">
        <v>0</v>
      </c>
      <c r="S53">
        <v>0</v>
      </c>
      <c r="T53">
        <f t="shared" si="0"/>
        <v>61</v>
      </c>
      <c r="U53">
        <v>9</v>
      </c>
      <c r="V53">
        <f t="shared" si="1"/>
        <v>70</v>
      </c>
    </row>
    <row r="54" spans="1:22" x14ac:dyDescent="0.2">
      <c r="A54" s="11">
        <v>40359</v>
      </c>
      <c r="B54">
        <v>50.5</v>
      </c>
      <c r="C54">
        <v>2</v>
      </c>
      <c r="D54">
        <v>0</v>
      </c>
      <c r="E54">
        <v>0.5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</v>
      </c>
      <c r="P54">
        <v>0</v>
      </c>
      <c r="Q54">
        <v>0</v>
      </c>
      <c r="R54">
        <v>0</v>
      </c>
      <c r="S54">
        <v>0</v>
      </c>
      <c r="T54">
        <f t="shared" si="0"/>
        <v>61</v>
      </c>
      <c r="U54">
        <v>9</v>
      </c>
      <c r="V54">
        <f t="shared" si="1"/>
        <v>70</v>
      </c>
    </row>
    <row r="55" spans="1:22" x14ac:dyDescent="0.2">
      <c r="A55" s="11">
        <v>40360</v>
      </c>
      <c r="B55" t="s">
        <v>32</v>
      </c>
      <c r="C55" t="s">
        <v>32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</row>
    <row r="56" spans="1:22" x14ac:dyDescent="0.2">
      <c r="A56" s="11">
        <v>40361</v>
      </c>
      <c r="B56" t="s">
        <v>32</v>
      </c>
      <c r="C56" t="s">
        <v>32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</row>
    <row r="57" spans="1:22" x14ac:dyDescent="0.2">
      <c r="A57" s="11">
        <v>40362</v>
      </c>
      <c r="B57">
        <v>284.75</v>
      </c>
      <c r="C57">
        <v>19.75</v>
      </c>
      <c r="D57">
        <v>0</v>
      </c>
      <c r="E57">
        <v>0.5</v>
      </c>
      <c r="F57">
        <v>0.25</v>
      </c>
      <c r="G57">
        <v>0</v>
      </c>
      <c r="H57">
        <v>0</v>
      </c>
      <c r="I57">
        <v>12.25</v>
      </c>
      <c r="J57">
        <v>1</v>
      </c>
      <c r="K57">
        <v>0</v>
      </c>
      <c r="L57">
        <v>1</v>
      </c>
      <c r="M57">
        <v>0.75</v>
      </c>
      <c r="N57">
        <v>0</v>
      </c>
      <c r="O57">
        <v>4.25</v>
      </c>
      <c r="P57">
        <v>0</v>
      </c>
      <c r="Q57">
        <v>0</v>
      </c>
      <c r="R57">
        <v>0.5</v>
      </c>
      <c r="S57">
        <v>0</v>
      </c>
      <c r="T57">
        <f t="shared" si="0"/>
        <v>325</v>
      </c>
      <c r="U57">
        <v>36.25</v>
      </c>
      <c r="V57">
        <f t="shared" si="1"/>
        <v>361.25</v>
      </c>
    </row>
    <row r="58" spans="1:22" x14ac:dyDescent="0.2">
      <c r="A58" s="11">
        <v>40363</v>
      </c>
      <c r="B58">
        <v>284.75</v>
      </c>
      <c r="C58">
        <v>19.75</v>
      </c>
      <c r="D58">
        <v>0</v>
      </c>
      <c r="E58">
        <v>0.5</v>
      </c>
      <c r="F58">
        <v>0.25</v>
      </c>
      <c r="G58">
        <v>0</v>
      </c>
      <c r="H58">
        <v>0</v>
      </c>
      <c r="I58">
        <v>12.25</v>
      </c>
      <c r="J58">
        <v>1</v>
      </c>
      <c r="K58">
        <v>0</v>
      </c>
      <c r="L58">
        <v>1</v>
      </c>
      <c r="M58">
        <v>0.75</v>
      </c>
      <c r="N58">
        <v>0</v>
      </c>
      <c r="O58">
        <v>4.25</v>
      </c>
      <c r="P58">
        <v>0</v>
      </c>
      <c r="Q58">
        <v>0</v>
      </c>
      <c r="R58">
        <v>0.5</v>
      </c>
      <c r="S58">
        <v>0</v>
      </c>
      <c r="T58">
        <f t="shared" si="0"/>
        <v>325</v>
      </c>
      <c r="U58">
        <v>36.25</v>
      </c>
      <c r="V58">
        <f t="shared" si="1"/>
        <v>361.25</v>
      </c>
    </row>
    <row r="59" spans="1:22" x14ac:dyDescent="0.2">
      <c r="A59" s="11">
        <v>40364</v>
      </c>
      <c r="B59">
        <v>284.75</v>
      </c>
      <c r="C59">
        <v>19.75</v>
      </c>
      <c r="D59">
        <v>0</v>
      </c>
      <c r="E59">
        <v>0.5</v>
      </c>
      <c r="F59">
        <v>0.25</v>
      </c>
      <c r="G59">
        <v>0</v>
      </c>
      <c r="H59">
        <v>0</v>
      </c>
      <c r="I59">
        <v>12.25</v>
      </c>
      <c r="J59">
        <v>1</v>
      </c>
      <c r="K59">
        <v>0</v>
      </c>
      <c r="L59">
        <v>1</v>
      </c>
      <c r="M59">
        <v>0.75</v>
      </c>
      <c r="N59">
        <v>0</v>
      </c>
      <c r="O59">
        <v>4.25</v>
      </c>
      <c r="P59">
        <v>0</v>
      </c>
      <c r="Q59">
        <v>0</v>
      </c>
      <c r="R59">
        <v>0.5</v>
      </c>
      <c r="S59">
        <v>0</v>
      </c>
      <c r="T59">
        <f t="shared" si="0"/>
        <v>325</v>
      </c>
      <c r="U59">
        <v>36.25</v>
      </c>
      <c r="V59">
        <f t="shared" si="1"/>
        <v>361.25</v>
      </c>
    </row>
    <row r="60" spans="1:22" x14ac:dyDescent="0.2">
      <c r="A60" s="11">
        <v>40365</v>
      </c>
      <c r="B60">
        <v>284.75</v>
      </c>
      <c r="C60">
        <v>19.75</v>
      </c>
      <c r="D60">
        <v>0</v>
      </c>
      <c r="E60">
        <v>0.5</v>
      </c>
      <c r="F60">
        <v>0.25</v>
      </c>
      <c r="G60">
        <v>0</v>
      </c>
      <c r="H60">
        <v>0</v>
      </c>
      <c r="I60">
        <v>12.25</v>
      </c>
      <c r="J60">
        <v>1</v>
      </c>
      <c r="K60">
        <v>0</v>
      </c>
      <c r="L60">
        <v>1</v>
      </c>
      <c r="M60">
        <v>0.75</v>
      </c>
      <c r="N60">
        <v>0</v>
      </c>
      <c r="O60">
        <v>4.25</v>
      </c>
      <c r="P60">
        <v>0</v>
      </c>
      <c r="Q60">
        <v>0</v>
      </c>
      <c r="R60">
        <v>0.5</v>
      </c>
      <c r="S60">
        <v>0</v>
      </c>
      <c r="T60">
        <f>SUM(B60:S60)</f>
        <v>325</v>
      </c>
      <c r="U60">
        <v>36.25</v>
      </c>
      <c r="V60">
        <f t="shared" si="1"/>
        <v>361.25</v>
      </c>
    </row>
    <row r="61" spans="1:22" x14ac:dyDescent="0.2">
      <c r="A61" s="11">
        <v>40366</v>
      </c>
      <c r="B61">
        <v>167</v>
      </c>
      <c r="C61">
        <v>3</v>
      </c>
      <c r="D61">
        <v>0</v>
      </c>
      <c r="E61">
        <v>3</v>
      </c>
      <c r="F61">
        <v>0</v>
      </c>
      <c r="G61">
        <v>0</v>
      </c>
      <c r="H61">
        <v>0</v>
      </c>
      <c r="I61">
        <v>9</v>
      </c>
      <c r="J61">
        <v>0</v>
      </c>
      <c r="K61">
        <v>0</v>
      </c>
      <c r="L61">
        <v>0</v>
      </c>
      <c r="M61">
        <v>0</v>
      </c>
      <c r="N61">
        <v>0</v>
      </c>
      <c r="O61">
        <v>66</v>
      </c>
      <c r="P61">
        <v>0</v>
      </c>
      <c r="Q61">
        <v>0</v>
      </c>
      <c r="R61">
        <v>0</v>
      </c>
      <c r="S61">
        <v>0</v>
      </c>
      <c r="T61">
        <f t="shared" si="0"/>
        <v>248</v>
      </c>
      <c r="U61" s="4">
        <v>66</v>
      </c>
      <c r="V61">
        <f t="shared" si="1"/>
        <v>314</v>
      </c>
    </row>
    <row r="62" spans="1:22" x14ac:dyDescent="0.2">
      <c r="A62" s="11">
        <v>40367</v>
      </c>
      <c r="B62">
        <v>103</v>
      </c>
      <c r="C62">
        <v>2</v>
      </c>
      <c r="D62">
        <v>0</v>
      </c>
      <c r="E62">
        <v>1</v>
      </c>
      <c r="F62">
        <v>0</v>
      </c>
      <c r="G62">
        <v>0</v>
      </c>
      <c r="H62">
        <v>0</v>
      </c>
      <c r="I62">
        <v>8</v>
      </c>
      <c r="J62">
        <v>0</v>
      </c>
      <c r="K62">
        <v>0</v>
      </c>
      <c r="L62">
        <v>1</v>
      </c>
      <c r="M62">
        <v>0</v>
      </c>
      <c r="N62">
        <v>0</v>
      </c>
      <c r="O62">
        <v>3</v>
      </c>
      <c r="P62">
        <v>0</v>
      </c>
      <c r="Q62">
        <v>0</v>
      </c>
      <c r="R62">
        <v>0</v>
      </c>
      <c r="S62">
        <v>0</v>
      </c>
      <c r="T62">
        <f t="shared" si="0"/>
        <v>118</v>
      </c>
      <c r="U62" s="4">
        <v>35.5</v>
      </c>
      <c r="V62">
        <f t="shared" si="1"/>
        <v>153.5</v>
      </c>
    </row>
    <row r="63" spans="1:22" x14ac:dyDescent="0.2">
      <c r="A63" s="11">
        <v>40368</v>
      </c>
      <c r="B63">
        <v>103</v>
      </c>
      <c r="C63">
        <v>2</v>
      </c>
      <c r="D63">
        <v>0</v>
      </c>
      <c r="E63">
        <v>1</v>
      </c>
      <c r="F63">
        <v>0</v>
      </c>
      <c r="G63">
        <v>0</v>
      </c>
      <c r="H63">
        <v>0</v>
      </c>
      <c r="I63">
        <v>8</v>
      </c>
      <c r="J63">
        <v>0</v>
      </c>
      <c r="K63">
        <v>0</v>
      </c>
      <c r="L63">
        <v>1</v>
      </c>
      <c r="M63">
        <v>0</v>
      </c>
      <c r="N63">
        <v>0</v>
      </c>
      <c r="O63">
        <v>3</v>
      </c>
      <c r="P63">
        <v>0</v>
      </c>
      <c r="Q63">
        <v>0</v>
      </c>
      <c r="R63">
        <v>0</v>
      </c>
      <c r="S63">
        <v>0</v>
      </c>
      <c r="T63">
        <f t="shared" si="0"/>
        <v>118</v>
      </c>
      <c r="U63" s="4">
        <v>35.5</v>
      </c>
      <c r="V63">
        <f t="shared" si="1"/>
        <v>153.5</v>
      </c>
    </row>
    <row r="64" spans="1:22" x14ac:dyDescent="0.2">
      <c r="A64" s="11">
        <v>40369</v>
      </c>
      <c r="B64">
        <v>175</v>
      </c>
      <c r="C64">
        <v>8</v>
      </c>
      <c r="D64">
        <v>0</v>
      </c>
      <c r="E64">
        <v>1.67</v>
      </c>
      <c r="F64">
        <v>0.33</v>
      </c>
      <c r="G64">
        <v>0.33</v>
      </c>
      <c r="H64">
        <v>0</v>
      </c>
      <c r="I64">
        <v>10</v>
      </c>
      <c r="J64">
        <v>0</v>
      </c>
      <c r="K64">
        <v>0</v>
      </c>
      <c r="L64">
        <v>2</v>
      </c>
      <c r="M64">
        <v>1</v>
      </c>
      <c r="N64">
        <v>0</v>
      </c>
      <c r="O64">
        <v>9.33</v>
      </c>
      <c r="P64">
        <v>0</v>
      </c>
      <c r="Q64">
        <v>0</v>
      </c>
      <c r="R64">
        <v>0.33</v>
      </c>
      <c r="S64">
        <v>0</v>
      </c>
      <c r="T64">
        <f t="shared" si="0"/>
        <v>207.99000000000004</v>
      </c>
      <c r="U64" s="4">
        <v>25</v>
      </c>
      <c r="V64">
        <f t="shared" si="1"/>
        <v>232.99000000000004</v>
      </c>
    </row>
    <row r="65" spans="1:22" x14ac:dyDescent="0.2">
      <c r="A65" s="11">
        <v>40370</v>
      </c>
      <c r="B65">
        <v>175</v>
      </c>
      <c r="C65">
        <v>8</v>
      </c>
      <c r="D65">
        <v>0</v>
      </c>
      <c r="E65">
        <v>1.67</v>
      </c>
      <c r="F65">
        <v>0.33</v>
      </c>
      <c r="G65">
        <v>0.33</v>
      </c>
      <c r="H65">
        <v>0</v>
      </c>
      <c r="I65">
        <v>10</v>
      </c>
      <c r="J65">
        <v>0</v>
      </c>
      <c r="K65">
        <v>0</v>
      </c>
      <c r="L65">
        <v>2</v>
      </c>
      <c r="M65">
        <v>1</v>
      </c>
      <c r="N65">
        <v>0</v>
      </c>
      <c r="O65">
        <v>9.33</v>
      </c>
      <c r="P65">
        <v>0</v>
      </c>
      <c r="Q65">
        <v>0</v>
      </c>
      <c r="R65">
        <v>0.33</v>
      </c>
      <c r="S65">
        <v>0</v>
      </c>
      <c r="T65">
        <f t="shared" si="0"/>
        <v>207.99000000000004</v>
      </c>
      <c r="U65" s="4">
        <v>25</v>
      </c>
      <c r="V65">
        <f t="shared" si="1"/>
        <v>232.99000000000004</v>
      </c>
    </row>
    <row r="66" spans="1:22" x14ac:dyDescent="0.2">
      <c r="A66" s="11">
        <v>40371</v>
      </c>
      <c r="B66">
        <v>175</v>
      </c>
      <c r="C66">
        <v>8</v>
      </c>
      <c r="D66">
        <v>0</v>
      </c>
      <c r="E66">
        <v>1.67</v>
      </c>
      <c r="F66">
        <v>0.33</v>
      </c>
      <c r="G66">
        <v>0.33</v>
      </c>
      <c r="H66">
        <v>0</v>
      </c>
      <c r="I66">
        <v>10</v>
      </c>
      <c r="J66">
        <v>0</v>
      </c>
      <c r="K66">
        <v>0</v>
      </c>
      <c r="L66">
        <v>2</v>
      </c>
      <c r="M66">
        <v>1</v>
      </c>
      <c r="N66">
        <v>0</v>
      </c>
      <c r="O66">
        <v>9.33</v>
      </c>
      <c r="P66">
        <v>0</v>
      </c>
      <c r="Q66">
        <v>0</v>
      </c>
      <c r="R66">
        <v>0.33</v>
      </c>
      <c r="S66">
        <v>0</v>
      </c>
      <c r="T66">
        <f t="shared" si="0"/>
        <v>207.99000000000004</v>
      </c>
      <c r="U66" s="4">
        <v>25</v>
      </c>
      <c r="V66">
        <f t="shared" si="1"/>
        <v>232.99000000000004</v>
      </c>
    </row>
    <row r="67" spans="1:22" x14ac:dyDescent="0.2">
      <c r="A67" s="11">
        <v>40372</v>
      </c>
      <c r="B67">
        <v>81</v>
      </c>
      <c r="C67">
        <v>3.5</v>
      </c>
      <c r="D67">
        <v>0</v>
      </c>
      <c r="E67">
        <v>3</v>
      </c>
      <c r="F67">
        <v>2</v>
      </c>
      <c r="G67">
        <v>0</v>
      </c>
      <c r="H67">
        <v>0</v>
      </c>
      <c r="I67">
        <v>21.5</v>
      </c>
      <c r="J67">
        <v>0</v>
      </c>
      <c r="K67">
        <v>0</v>
      </c>
      <c r="L67">
        <v>0</v>
      </c>
      <c r="M67">
        <v>0</v>
      </c>
      <c r="N67">
        <v>0</v>
      </c>
      <c r="O67">
        <v>8</v>
      </c>
      <c r="P67">
        <v>0</v>
      </c>
      <c r="Q67">
        <v>0</v>
      </c>
      <c r="R67">
        <v>0</v>
      </c>
      <c r="S67">
        <v>0</v>
      </c>
      <c r="T67">
        <f t="shared" si="0"/>
        <v>119</v>
      </c>
      <c r="U67" s="4">
        <v>22.5</v>
      </c>
      <c r="V67">
        <f t="shared" si="1"/>
        <v>141.5</v>
      </c>
    </row>
    <row r="68" spans="1:22" x14ac:dyDescent="0.2">
      <c r="A68" s="11">
        <v>40373</v>
      </c>
      <c r="B68">
        <v>81</v>
      </c>
      <c r="C68">
        <v>3.5</v>
      </c>
      <c r="D68">
        <v>0</v>
      </c>
      <c r="E68">
        <v>3</v>
      </c>
      <c r="F68">
        <v>2</v>
      </c>
      <c r="G68">
        <v>0</v>
      </c>
      <c r="H68">
        <v>0</v>
      </c>
      <c r="I68">
        <v>21.5</v>
      </c>
      <c r="J68">
        <v>0</v>
      </c>
      <c r="K68">
        <v>0</v>
      </c>
      <c r="L68">
        <v>0</v>
      </c>
      <c r="M68">
        <v>0</v>
      </c>
      <c r="N68">
        <v>0</v>
      </c>
      <c r="O68">
        <v>8</v>
      </c>
      <c r="P68">
        <v>0</v>
      </c>
      <c r="Q68">
        <v>0</v>
      </c>
      <c r="R68">
        <v>0</v>
      </c>
      <c r="S68">
        <v>0</v>
      </c>
      <c r="T68">
        <f t="shared" si="0"/>
        <v>119</v>
      </c>
      <c r="U68" s="4">
        <v>22.5</v>
      </c>
      <c r="V68">
        <f t="shared" si="1"/>
        <v>141.5</v>
      </c>
    </row>
    <row r="69" spans="1:22" x14ac:dyDescent="0.2">
      <c r="A69" s="11">
        <v>40374</v>
      </c>
      <c r="B69">
        <v>98</v>
      </c>
      <c r="C69">
        <v>1.5</v>
      </c>
      <c r="D69">
        <v>0</v>
      </c>
      <c r="E69">
        <v>2</v>
      </c>
      <c r="F69">
        <v>0</v>
      </c>
      <c r="G69">
        <v>0</v>
      </c>
      <c r="H69" s="4">
        <v>0</v>
      </c>
      <c r="I69" s="4">
        <v>6.5</v>
      </c>
      <c r="J69" s="4">
        <v>0</v>
      </c>
      <c r="K69" s="4">
        <v>0</v>
      </c>
      <c r="L69" s="4">
        <v>2.5</v>
      </c>
      <c r="M69" s="4">
        <v>0</v>
      </c>
      <c r="N69" s="4">
        <v>0</v>
      </c>
      <c r="O69" s="4">
        <v>10.5</v>
      </c>
      <c r="P69" s="4">
        <v>0</v>
      </c>
      <c r="Q69" s="4">
        <v>0</v>
      </c>
      <c r="R69" s="4">
        <v>4.5</v>
      </c>
      <c r="S69" s="4">
        <v>0</v>
      </c>
      <c r="T69">
        <f t="shared" si="0"/>
        <v>125.5</v>
      </c>
      <c r="U69" s="4">
        <v>60.5</v>
      </c>
      <c r="V69">
        <f t="shared" si="1"/>
        <v>186</v>
      </c>
    </row>
    <row r="70" spans="1:22" x14ac:dyDescent="0.2">
      <c r="A70" s="11">
        <v>40375</v>
      </c>
      <c r="B70">
        <v>98</v>
      </c>
      <c r="C70">
        <v>1.5</v>
      </c>
      <c r="D70">
        <v>0</v>
      </c>
      <c r="E70">
        <v>2</v>
      </c>
      <c r="F70">
        <v>0</v>
      </c>
      <c r="G70">
        <v>0</v>
      </c>
      <c r="H70" s="4">
        <v>0</v>
      </c>
      <c r="I70" s="4">
        <v>6.5</v>
      </c>
      <c r="J70" s="4">
        <v>0</v>
      </c>
      <c r="K70" s="4">
        <v>0</v>
      </c>
      <c r="L70" s="4">
        <v>2.5</v>
      </c>
      <c r="M70" s="4">
        <v>0</v>
      </c>
      <c r="N70" s="4">
        <v>0</v>
      </c>
      <c r="O70" s="4">
        <v>10.5</v>
      </c>
      <c r="P70" s="4">
        <v>0</v>
      </c>
      <c r="Q70" s="4">
        <v>0</v>
      </c>
      <c r="R70" s="4">
        <v>4.5</v>
      </c>
      <c r="S70" s="4">
        <v>0</v>
      </c>
      <c r="T70">
        <f t="shared" si="0"/>
        <v>125.5</v>
      </c>
      <c r="U70" s="4">
        <v>60.5</v>
      </c>
      <c r="V70">
        <f t="shared" si="1"/>
        <v>186</v>
      </c>
    </row>
    <row r="71" spans="1:22" x14ac:dyDescent="0.2">
      <c r="A71" s="11">
        <v>40376</v>
      </c>
      <c r="B71">
        <v>96</v>
      </c>
      <c r="C71">
        <v>2.66</v>
      </c>
      <c r="D71">
        <v>0</v>
      </c>
      <c r="E71">
        <v>5.33</v>
      </c>
      <c r="F71">
        <v>2.66</v>
      </c>
      <c r="G71">
        <v>0</v>
      </c>
      <c r="H71">
        <v>0</v>
      </c>
      <c r="I71">
        <v>25.3</v>
      </c>
      <c r="J71">
        <v>2.66</v>
      </c>
      <c r="K71">
        <v>0</v>
      </c>
      <c r="L71">
        <v>6.66</v>
      </c>
      <c r="M71">
        <v>0</v>
      </c>
      <c r="N71">
        <v>0</v>
      </c>
      <c r="O71">
        <v>4</v>
      </c>
      <c r="P71">
        <v>0</v>
      </c>
      <c r="Q71">
        <v>0</v>
      </c>
      <c r="R71">
        <v>4</v>
      </c>
      <c r="S71">
        <v>0</v>
      </c>
      <c r="T71">
        <f t="shared" si="0"/>
        <v>149.26999999999998</v>
      </c>
      <c r="U71" s="4">
        <v>10.6</v>
      </c>
      <c r="V71">
        <f t="shared" si="1"/>
        <v>159.86999999999998</v>
      </c>
    </row>
    <row r="72" spans="1:22" x14ac:dyDescent="0.2">
      <c r="A72" s="11">
        <v>40377</v>
      </c>
      <c r="B72">
        <v>96</v>
      </c>
      <c r="C72">
        <v>2.66</v>
      </c>
      <c r="D72">
        <v>0</v>
      </c>
      <c r="E72">
        <v>5.33</v>
      </c>
      <c r="F72">
        <v>2.66</v>
      </c>
      <c r="G72">
        <v>0</v>
      </c>
      <c r="H72">
        <v>0</v>
      </c>
      <c r="I72">
        <v>25.3</v>
      </c>
      <c r="J72">
        <v>2.66</v>
      </c>
      <c r="K72">
        <v>0</v>
      </c>
      <c r="L72">
        <v>6.66</v>
      </c>
      <c r="M72">
        <v>0</v>
      </c>
      <c r="N72">
        <v>0</v>
      </c>
      <c r="O72">
        <v>4</v>
      </c>
      <c r="P72">
        <v>0</v>
      </c>
      <c r="Q72">
        <v>0</v>
      </c>
      <c r="R72">
        <v>4</v>
      </c>
      <c r="S72">
        <v>0</v>
      </c>
      <c r="T72">
        <f t="shared" si="0"/>
        <v>149.26999999999998</v>
      </c>
      <c r="U72" s="4">
        <v>10.6</v>
      </c>
      <c r="V72">
        <f t="shared" si="1"/>
        <v>159.86999999999998</v>
      </c>
    </row>
    <row r="73" spans="1:22" x14ac:dyDescent="0.2">
      <c r="A73" s="11">
        <v>40378</v>
      </c>
      <c r="B73">
        <v>96</v>
      </c>
      <c r="C73">
        <v>2.66</v>
      </c>
      <c r="D73">
        <v>0</v>
      </c>
      <c r="E73">
        <v>5.33</v>
      </c>
      <c r="F73">
        <v>2.66</v>
      </c>
      <c r="G73">
        <v>0</v>
      </c>
      <c r="H73">
        <v>0</v>
      </c>
      <c r="I73">
        <v>25.3</v>
      </c>
      <c r="J73">
        <v>2.66</v>
      </c>
      <c r="K73">
        <v>0</v>
      </c>
      <c r="L73">
        <v>6.66</v>
      </c>
      <c r="M73">
        <v>0</v>
      </c>
      <c r="N73">
        <v>0</v>
      </c>
      <c r="O73">
        <v>4</v>
      </c>
      <c r="P73">
        <v>0</v>
      </c>
      <c r="Q73">
        <v>0</v>
      </c>
      <c r="R73">
        <v>4</v>
      </c>
      <c r="S73">
        <v>0</v>
      </c>
      <c r="T73">
        <f t="shared" ref="T73:T80" si="2">SUM(B73:S73)</f>
        <v>149.26999999999998</v>
      </c>
      <c r="U73" s="4">
        <v>10.6</v>
      </c>
      <c r="V73">
        <f t="shared" si="1"/>
        <v>159.86999999999998</v>
      </c>
    </row>
    <row r="74" spans="1:22" x14ac:dyDescent="0.2">
      <c r="A74" s="11">
        <v>40379</v>
      </c>
      <c r="B74">
        <v>191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17</v>
      </c>
      <c r="J74">
        <v>2</v>
      </c>
      <c r="K74">
        <v>0</v>
      </c>
      <c r="L74">
        <v>0</v>
      </c>
      <c r="M74">
        <v>0</v>
      </c>
      <c r="N74">
        <v>0</v>
      </c>
      <c r="O74">
        <v>4</v>
      </c>
      <c r="P74">
        <v>0</v>
      </c>
      <c r="Q74">
        <v>0</v>
      </c>
      <c r="R74">
        <v>0</v>
      </c>
      <c r="S74">
        <v>0</v>
      </c>
      <c r="T74">
        <f t="shared" si="2"/>
        <v>215</v>
      </c>
      <c r="U74" s="4">
        <v>69</v>
      </c>
      <c r="V74">
        <f t="shared" ref="V74:V81" si="3">SUM(T74+U74)</f>
        <v>284</v>
      </c>
    </row>
    <row r="75" spans="1:22" x14ac:dyDescent="0.2">
      <c r="A75" s="11">
        <v>40380</v>
      </c>
      <c r="B75">
        <v>98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11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2"/>
        <v>111</v>
      </c>
      <c r="U75">
        <v>14</v>
      </c>
      <c r="V75">
        <f t="shared" si="3"/>
        <v>125</v>
      </c>
    </row>
    <row r="76" spans="1:22" x14ac:dyDescent="0.2">
      <c r="A76" s="11">
        <v>40381</v>
      </c>
      <c r="B76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f t="shared" si="2"/>
        <v>87</v>
      </c>
      <c r="U76">
        <v>56</v>
      </c>
      <c r="V76">
        <f t="shared" si="3"/>
        <v>143</v>
      </c>
    </row>
    <row r="77" spans="1:22" x14ac:dyDescent="0.2">
      <c r="A77" s="11">
        <v>40382</v>
      </c>
      <c r="B77">
        <v>80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0</v>
      </c>
      <c r="Q77">
        <v>0</v>
      </c>
      <c r="R77">
        <v>0</v>
      </c>
      <c r="S77">
        <v>0</v>
      </c>
      <c r="T77">
        <f t="shared" si="2"/>
        <v>87</v>
      </c>
      <c r="U77">
        <v>56</v>
      </c>
      <c r="V77">
        <f t="shared" si="3"/>
        <v>143</v>
      </c>
    </row>
    <row r="78" spans="1:22" x14ac:dyDescent="0.2">
      <c r="A78" s="11">
        <v>40383</v>
      </c>
      <c r="B78">
        <v>58</v>
      </c>
      <c r="C78">
        <v>1.33</v>
      </c>
      <c r="D78">
        <v>0</v>
      </c>
      <c r="E78">
        <v>0.66</v>
      </c>
      <c r="F78">
        <v>0</v>
      </c>
      <c r="G78">
        <v>0</v>
      </c>
      <c r="H78">
        <v>0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0.66</v>
      </c>
      <c r="P78">
        <v>0</v>
      </c>
      <c r="Q78">
        <v>0</v>
      </c>
      <c r="R78">
        <v>0</v>
      </c>
      <c r="S78">
        <v>0</v>
      </c>
      <c r="T78">
        <f t="shared" si="2"/>
        <v>63.649999999999991</v>
      </c>
      <c r="U78">
        <v>36.6</v>
      </c>
      <c r="V78">
        <f t="shared" si="3"/>
        <v>100.25</v>
      </c>
    </row>
    <row r="79" spans="1:22" x14ac:dyDescent="0.2">
      <c r="A79" s="11">
        <v>40384</v>
      </c>
      <c r="B79">
        <v>58</v>
      </c>
      <c r="C79">
        <v>1.33</v>
      </c>
      <c r="D79">
        <v>0</v>
      </c>
      <c r="E79">
        <v>0.66</v>
      </c>
      <c r="F79">
        <v>0</v>
      </c>
      <c r="G79">
        <v>0</v>
      </c>
      <c r="H79">
        <v>0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0.66</v>
      </c>
      <c r="P79">
        <v>0</v>
      </c>
      <c r="Q79">
        <v>0</v>
      </c>
      <c r="R79">
        <v>0</v>
      </c>
      <c r="S79">
        <v>0</v>
      </c>
      <c r="T79">
        <f t="shared" si="2"/>
        <v>63.649999999999991</v>
      </c>
      <c r="U79">
        <v>36.6</v>
      </c>
      <c r="V79">
        <f t="shared" si="3"/>
        <v>100.25</v>
      </c>
    </row>
    <row r="80" spans="1:22" x14ac:dyDescent="0.2">
      <c r="A80" s="11">
        <v>40385</v>
      </c>
      <c r="B80">
        <v>58</v>
      </c>
      <c r="C80">
        <v>1.33</v>
      </c>
      <c r="D80">
        <v>0</v>
      </c>
      <c r="E80">
        <v>0.66</v>
      </c>
      <c r="F80">
        <v>0</v>
      </c>
      <c r="G80">
        <v>0</v>
      </c>
      <c r="H80">
        <v>0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0.66</v>
      </c>
      <c r="P80">
        <v>0</v>
      </c>
      <c r="Q80">
        <v>0</v>
      </c>
      <c r="R80">
        <v>0</v>
      </c>
      <c r="S80">
        <v>0</v>
      </c>
      <c r="T80">
        <f t="shared" si="2"/>
        <v>63.649999999999991</v>
      </c>
      <c r="U80">
        <v>36.6</v>
      </c>
      <c r="V80">
        <f t="shared" si="3"/>
        <v>100.25</v>
      </c>
    </row>
    <row r="81" spans="1:22" x14ac:dyDescent="0.2">
      <c r="A81" s="11">
        <v>40386</v>
      </c>
      <c r="B81">
        <v>119.5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17</v>
      </c>
      <c r="J81">
        <v>0</v>
      </c>
      <c r="K81">
        <v>0</v>
      </c>
      <c r="L81">
        <v>3.5</v>
      </c>
      <c r="M81">
        <v>0</v>
      </c>
      <c r="N81">
        <v>0</v>
      </c>
      <c r="O81">
        <v>2.5</v>
      </c>
      <c r="P81">
        <v>0</v>
      </c>
      <c r="Q81">
        <v>0</v>
      </c>
      <c r="R81">
        <v>0</v>
      </c>
      <c r="S81">
        <v>0</v>
      </c>
      <c r="T81">
        <f>SUM(B81:S81)</f>
        <v>149.5</v>
      </c>
      <c r="U81">
        <v>50.5</v>
      </c>
      <c r="V81">
        <f t="shared" si="3"/>
        <v>200</v>
      </c>
    </row>
    <row r="82" spans="1:22" x14ac:dyDescent="0.2">
      <c r="A82" s="11">
        <v>40387</v>
      </c>
      <c r="B82">
        <v>119.5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17</v>
      </c>
      <c r="J82">
        <v>0</v>
      </c>
      <c r="K82">
        <v>0</v>
      </c>
      <c r="L82">
        <v>3.5</v>
      </c>
      <c r="M82">
        <v>0</v>
      </c>
      <c r="N82">
        <v>0</v>
      </c>
      <c r="O82">
        <v>2.5</v>
      </c>
      <c r="P82">
        <v>0</v>
      </c>
      <c r="Q82">
        <v>0</v>
      </c>
      <c r="R82">
        <v>0</v>
      </c>
      <c r="S82">
        <v>0</v>
      </c>
      <c r="T82">
        <f t="shared" ref="T82:T102" si="4">SUM(B82:S82)</f>
        <v>149.5</v>
      </c>
      <c r="U82">
        <v>50.5</v>
      </c>
      <c r="V82">
        <f t="shared" ref="V82:V102" si="5">SUM(T82+U82)</f>
        <v>200</v>
      </c>
    </row>
    <row r="83" spans="1:22" x14ac:dyDescent="0.2">
      <c r="A83" s="11">
        <v>40388</v>
      </c>
      <c r="B83">
        <v>134.5</v>
      </c>
      <c r="C83">
        <v>4</v>
      </c>
      <c r="D83">
        <v>0</v>
      </c>
      <c r="E83">
        <v>1.5</v>
      </c>
      <c r="F83">
        <v>0</v>
      </c>
      <c r="G83">
        <v>0</v>
      </c>
      <c r="H83">
        <v>0</v>
      </c>
      <c r="I83">
        <v>27.5</v>
      </c>
      <c r="J83">
        <v>0</v>
      </c>
      <c r="K83">
        <v>0</v>
      </c>
      <c r="L83">
        <v>2</v>
      </c>
      <c r="M83">
        <v>0</v>
      </c>
      <c r="N83">
        <v>0</v>
      </c>
      <c r="O83">
        <v>1.5</v>
      </c>
      <c r="P83">
        <v>0</v>
      </c>
      <c r="Q83">
        <v>0</v>
      </c>
      <c r="R83">
        <v>0</v>
      </c>
      <c r="S83">
        <v>0</v>
      </c>
      <c r="T83">
        <f t="shared" si="4"/>
        <v>171</v>
      </c>
      <c r="U83">
        <v>91</v>
      </c>
      <c r="V83">
        <f t="shared" si="5"/>
        <v>262</v>
      </c>
    </row>
    <row r="84" spans="1:22" x14ac:dyDescent="0.2">
      <c r="A84" s="11">
        <v>40389</v>
      </c>
      <c r="B84">
        <v>134.5</v>
      </c>
      <c r="C84">
        <v>4</v>
      </c>
      <c r="D84">
        <v>0</v>
      </c>
      <c r="E84">
        <v>1.5</v>
      </c>
      <c r="F84">
        <v>0</v>
      </c>
      <c r="G84">
        <v>0</v>
      </c>
      <c r="H84">
        <v>0</v>
      </c>
      <c r="I84">
        <v>27.5</v>
      </c>
      <c r="J84">
        <v>0</v>
      </c>
      <c r="K84">
        <v>0</v>
      </c>
      <c r="L84">
        <v>2</v>
      </c>
      <c r="M84">
        <v>0</v>
      </c>
      <c r="N84">
        <v>0</v>
      </c>
      <c r="O84">
        <v>1.5</v>
      </c>
      <c r="P84">
        <v>0</v>
      </c>
      <c r="Q84">
        <v>0</v>
      </c>
      <c r="R84">
        <v>0</v>
      </c>
      <c r="S84">
        <v>0</v>
      </c>
      <c r="T84">
        <f t="shared" si="4"/>
        <v>171</v>
      </c>
      <c r="U84">
        <v>91</v>
      </c>
      <c r="V84">
        <f t="shared" si="5"/>
        <v>262</v>
      </c>
    </row>
    <row r="85" spans="1:22" x14ac:dyDescent="0.2">
      <c r="A85" s="11">
        <v>40390</v>
      </c>
      <c r="B85">
        <v>308</v>
      </c>
      <c r="C85">
        <v>18.600000000000001</v>
      </c>
      <c r="D85">
        <v>0</v>
      </c>
      <c r="E85">
        <v>10.6</v>
      </c>
      <c r="F85">
        <v>0</v>
      </c>
      <c r="G85">
        <v>0</v>
      </c>
      <c r="H85">
        <v>0</v>
      </c>
      <c r="I85">
        <v>89.3</v>
      </c>
      <c r="J85">
        <v>0</v>
      </c>
      <c r="K85">
        <v>0</v>
      </c>
      <c r="L85">
        <v>9.33</v>
      </c>
      <c r="M85">
        <v>0</v>
      </c>
      <c r="N85">
        <v>0</v>
      </c>
      <c r="O85">
        <v>12</v>
      </c>
      <c r="P85">
        <v>0</v>
      </c>
      <c r="Q85">
        <v>0</v>
      </c>
      <c r="R85">
        <v>0</v>
      </c>
      <c r="S85">
        <v>0</v>
      </c>
      <c r="T85">
        <f t="shared" si="4"/>
        <v>447.83000000000004</v>
      </c>
      <c r="U85">
        <v>54.6</v>
      </c>
      <c r="V85">
        <f t="shared" si="5"/>
        <v>502.43000000000006</v>
      </c>
    </row>
    <row r="86" spans="1:22" x14ac:dyDescent="0.2">
      <c r="A86" s="11">
        <v>40391</v>
      </c>
      <c r="B86">
        <v>308</v>
      </c>
      <c r="C86">
        <v>18.600000000000001</v>
      </c>
      <c r="D86">
        <v>0</v>
      </c>
      <c r="E86">
        <v>10.6</v>
      </c>
      <c r="F86">
        <v>0</v>
      </c>
      <c r="G86">
        <v>0</v>
      </c>
      <c r="H86">
        <v>0</v>
      </c>
      <c r="I86">
        <v>89.3</v>
      </c>
      <c r="J86">
        <v>0</v>
      </c>
      <c r="K86">
        <v>0</v>
      </c>
      <c r="L86">
        <v>9.33</v>
      </c>
      <c r="M86">
        <v>0</v>
      </c>
      <c r="N86">
        <v>0</v>
      </c>
      <c r="O86">
        <v>12</v>
      </c>
      <c r="P86">
        <v>0</v>
      </c>
      <c r="Q86">
        <v>0</v>
      </c>
      <c r="R86">
        <v>0</v>
      </c>
      <c r="S86">
        <v>0</v>
      </c>
      <c r="T86">
        <f t="shared" si="4"/>
        <v>447.83000000000004</v>
      </c>
      <c r="U86">
        <v>54.6</v>
      </c>
      <c r="V86">
        <f t="shared" si="5"/>
        <v>502.43000000000006</v>
      </c>
    </row>
    <row r="87" spans="1:22" x14ac:dyDescent="0.2">
      <c r="A87" s="11">
        <v>40392</v>
      </c>
      <c r="B87">
        <v>308</v>
      </c>
      <c r="C87">
        <v>18.600000000000001</v>
      </c>
      <c r="D87">
        <v>0</v>
      </c>
      <c r="E87">
        <v>10.6</v>
      </c>
      <c r="F87">
        <v>0</v>
      </c>
      <c r="G87">
        <v>0</v>
      </c>
      <c r="H87">
        <v>0</v>
      </c>
      <c r="I87">
        <v>89.3</v>
      </c>
      <c r="J87">
        <v>0</v>
      </c>
      <c r="K87">
        <v>0</v>
      </c>
      <c r="L87">
        <v>9.33</v>
      </c>
      <c r="M87">
        <v>0</v>
      </c>
      <c r="N87">
        <v>0</v>
      </c>
      <c r="O87">
        <v>12</v>
      </c>
      <c r="P87">
        <v>0</v>
      </c>
      <c r="Q87">
        <v>0</v>
      </c>
      <c r="R87">
        <v>0</v>
      </c>
      <c r="S87">
        <v>0</v>
      </c>
      <c r="T87">
        <f t="shared" si="4"/>
        <v>447.83000000000004</v>
      </c>
      <c r="U87">
        <v>54.6</v>
      </c>
      <c r="V87">
        <f t="shared" si="5"/>
        <v>502.43000000000006</v>
      </c>
    </row>
    <row r="88" spans="1:22" x14ac:dyDescent="0.2">
      <c r="A88" s="11">
        <v>40393</v>
      </c>
      <c r="B88">
        <v>300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24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4"/>
        <v>328</v>
      </c>
      <c r="U88">
        <v>152</v>
      </c>
      <c r="V88">
        <f t="shared" si="5"/>
        <v>480</v>
      </c>
    </row>
    <row r="89" spans="1:22" x14ac:dyDescent="0.2">
      <c r="A89" s="11">
        <v>40394</v>
      </c>
      <c r="B89">
        <v>156</v>
      </c>
      <c r="C89">
        <v>2</v>
      </c>
      <c r="D89">
        <v>0</v>
      </c>
      <c r="E89">
        <v>8</v>
      </c>
      <c r="F89">
        <v>0</v>
      </c>
      <c r="G89">
        <v>0</v>
      </c>
      <c r="H89">
        <v>0</v>
      </c>
      <c r="I89">
        <v>48</v>
      </c>
      <c r="J89">
        <v>0</v>
      </c>
      <c r="K89">
        <v>0</v>
      </c>
      <c r="L89">
        <v>2</v>
      </c>
      <c r="M89">
        <v>0</v>
      </c>
      <c r="N89">
        <v>0</v>
      </c>
      <c r="O89">
        <v>6</v>
      </c>
      <c r="P89">
        <v>0</v>
      </c>
      <c r="Q89">
        <v>0</v>
      </c>
      <c r="R89">
        <v>0</v>
      </c>
      <c r="S89">
        <v>0</v>
      </c>
      <c r="T89">
        <f t="shared" si="4"/>
        <v>222</v>
      </c>
      <c r="U89">
        <v>242</v>
      </c>
      <c r="V89">
        <f t="shared" si="5"/>
        <v>464</v>
      </c>
    </row>
    <row r="90" spans="1:22" x14ac:dyDescent="0.2">
      <c r="A90" s="11">
        <v>40395</v>
      </c>
      <c r="B90">
        <v>156</v>
      </c>
      <c r="C90">
        <v>2</v>
      </c>
      <c r="D90">
        <v>0</v>
      </c>
      <c r="E90">
        <v>8</v>
      </c>
      <c r="F90">
        <v>0</v>
      </c>
      <c r="G90">
        <v>0</v>
      </c>
      <c r="H90">
        <v>0</v>
      </c>
      <c r="I90">
        <v>48</v>
      </c>
      <c r="J90">
        <v>0</v>
      </c>
      <c r="K90">
        <v>0</v>
      </c>
      <c r="L90">
        <v>2</v>
      </c>
      <c r="M90">
        <v>0</v>
      </c>
      <c r="N90">
        <v>0</v>
      </c>
      <c r="O90">
        <v>6</v>
      </c>
      <c r="P90">
        <v>0</v>
      </c>
      <c r="Q90">
        <v>0</v>
      </c>
      <c r="R90">
        <v>0</v>
      </c>
      <c r="S90">
        <v>0</v>
      </c>
      <c r="T90">
        <f t="shared" si="4"/>
        <v>222</v>
      </c>
      <c r="U90">
        <v>242</v>
      </c>
      <c r="V90">
        <f t="shared" si="5"/>
        <v>464</v>
      </c>
    </row>
    <row r="91" spans="1:22" x14ac:dyDescent="0.2">
      <c r="A91" s="11">
        <v>40396</v>
      </c>
      <c r="B91">
        <v>24</v>
      </c>
      <c r="C91">
        <v>3.33</v>
      </c>
      <c r="D91">
        <v>0</v>
      </c>
      <c r="E91">
        <v>1</v>
      </c>
      <c r="F91">
        <v>0</v>
      </c>
      <c r="G91">
        <v>0</v>
      </c>
      <c r="H91">
        <v>0</v>
      </c>
      <c r="I91">
        <v>30.6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0</v>
      </c>
      <c r="Q91">
        <v>0</v>
      </c>
      <c r="R91">
        <v>0</v>
      </c>
      <c r="S91">
        <v>0</v>
      </c>
      <c r="T91">
        <f t="shared" ref="T91" si="6">SUM(B91:S91)</f>
        <v>61.93</v>
      </c>
      <c r="U91">
        <v>2.66</v>
      </c>
      <c r="V91">
        <f t="shared" ref="V91" si="7">SUM(T91+U91)</f>
        <v>64.59</v>
      </c>
    </row>
    <row r="92" spans="1:22" x14ac:dyDescent="0.2">
      <c r="A92" s="11">
        <v>40397</v>
      </c>
      <c r="B92">
        <v>176.6</v>
      </c>
      <c r="C92">
        <v>2</v>
      </c>
      <c r="D92">
        <v>0</v>
      </c>
      <c r="E92">
        <v>0</v>
      </c>
      <c r="F92">
        <v>0.33</v>
      </c>
      <c r="G92">
        <v>0</v>
      </c>
      <c r="H92">
        <v>0</v>
      </c>
      <c r="I92">
        <v>5.33</v>
      </c>
      <c r="J92">
        <v>0</v>
      </c>
      <c r="K92">
        <v>0</v>
      </c>
      <c r="L92">
        <v>0</v>
      </c>
      <c r="M92">
        <v>0.33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4"/>
        <v>184.59000000000003</v>
      </c>
      <c r="U92">
        <v>8</v>
      </c>
      <c r="V92">
        <f t="shared" si="5"/>
        <v>192.59000000000003</v>
      </c>
    </row>
    <row r="93" spans="1:22" x14ac:dyDescent="0.2">
      <c r="A93" s="11">
        <v>40398</v>
      </c>
      <c r="B93">
        <v>176.6</v>
      </c>
      <c r="C93">
        <v>2</v>
      </c>
      <c r="D93">
        <v>0</v>
      </c>
      <c r="E93">
        <v>0</v>
      </c>
      <c r="F93">
        <v>0.33</v>
      </c>
      <c r="G93">
        <v>0</v>
      </c>
      <c r="H93">
        <v>0</v>
      </c>
      <c r="I93">
        <v>5.33</v>
      </c>
      <c r="J93">
        <v>0</v>
      </c>
      <c r="K93">
        <v>0</v>
      </c>
      <c r="L93">
        <v>0</v>
      </c>
      <c r="M93">
        <v>0.33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4"/>
        <v>184.59000000000003</v>
      </c>
      <c r="U93">
        <v>8</v>
      </c>
      <c r="V93">
        <f t="shared" si="5"/>
        <v>192.59000000000003</v>
      </c>
    </row>
    <row r="94" spans="1:22" x14ac:dyDescent="0.2">
      <c r="A94" s="11">
        <v>40399</v>
      </c>
      <c r="B94">
        <v>176.6</v>
      </c>
      <c r="C94">
        <v>2</v>
      </c>
      <c r="D94">
        <v>0</v>
      </c>
      <c r="E94">
        <v>0</v>
      </c>
      <c r="F94">
        <v>0.33</v>
      </c>
      <c r="G94">
        <v>0</v>
      </c>
      <c r="H94">
        <v>0</v>
      </c>
      <c r="I94">
        <v>5.33</v>
      </c>
      <c r="J94">
        <v>0</v>
      </c>
      <c r="K94">
        <v>0</v>
      </c>
      <c r="L94">
        <v>0</v>
      </c>
      <c r="M94">
        <v>0.33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4"/>
        <v>184.59000000000003</v>
      </c>
      <c r="U94">
        <v>8</v>
      </c>
      <c r="V94">
        <f t="shared" si="5"/>
        <v>192.59000000000003</v>
      </c>
    </row>
    <row r="95" spans="1:22" x14ac:dyDescent="0.2">
      <c r="A95" s="11">
        <v>40400</v>
      </c>
      <c r="B95">
        <v>237</v>
      </c>
      <c r="C95">
        <v>14</v>
      </c>
      <c r="D95">
        <v>0</v>
      </c>
      <c r="E95">
        <v>4</v>
      </c>
      <c r="F95">
        <v>0</v>
      </c>
      <c r="G95">
        <v>0</v>
      </c>
      <c r="H95">
        <v>0</v>
      </c>
      <c r="I95">
        <v>83</v>
      </c>
      <c r="J95">
        <v>0</v>
      </c>
      <c r="K95">
        <v>0</v>
      </c>
      <c r="L95">
        <v>0</v>
      </c>
      <c r="M95">
        <v>0</v>
      </c>
      <c r="N95">
        <v>0</v>
      </c>
      <c r="O95">
        <v>6</v>
      </c>
      <c r="P95">
        <v>0</v>
      </c>
      <c r="Q95">
        <v>0</v>
      </c>
      <c r="R95">
        <v>0</v>
      </c>
      <c r="S95">
        <v>0</v>
      </c>
      <c r="T95">
        <f t="shared" si="4"/>
        <v>344</v>
      </c>
      <c r="U95">
        <v>43</v>
      </c>
      <c r="V95">
        <f t="shared" si="5"/>
        <v>387</v>
      </c>
    </row>
    <row r="96" spans="1:22" x14ac:dyDescent="0.2">
      <c r="A96" s="11">
        <v>40401</v>
      </c>
      <c r="B96">
        <v>237</v>
      </c>
      <c r="C96">
        <v>14</v>
      </c>
      <c r="D96">
        <v>0</v>
      </c>
      <c r="E96">
        <v>4</v>
      </c>
      <c r="F96">
        <v>0</v>
      </c>
      <c r="G96">
        <v>0</v>
      </c>
      <c r="H96">
        <v>0</v>
      </c>
      <c r="I96">
        <v>83</v>
      </c>
      <c r="J96">
        <v>0</v>
      </c>
      <c r="K96">
        <v>0</v>
      </c>
      <c r="L96">
        <v>0</v>
      </c>
      <c r="M96">
        <v>0</v>
      </c>
      <c r="N96">
        <v>0</v>
      </c>
      <c r="O96">
        <v>6</v>
      </c>
      <c r="P96">
        <v>0</v>
      </c>
      <c r="Q96">
        <v>0</v>
      </c>
      <c r="R96">
        <v>0</v>
      </c>
      <c r="S96">
        <v>0</v>
      </c>
      <c r="T96">
        <f t="shared" si="4"/>
        <v>344</v>
      </c>
      <c r="U96">
        <v>43</v>
      </c>
      <c r="V96">
        <f t="shared" si="5"/>
        <v>387</v>
      </c>
    </row>
    <row r="97" spans="1:22" x14ac:dyDescent="0.2">
      <c r="A97" s="11">
        <v>40402</v>
      </c>
      <c r="B97">
        <v>78.5</v>
      </c>
      <c r="C97">
        <v>0</v>
      </c>
      <c r="D97">
        <v>0</v>
      </c>
      <c r="E97">
        <v>0.5</v>
      </c>
      <c r="F97">
        <v>0</v>
      </c>
      <c r="G97">
        <v>0</v>
      </c>
      <c r="H97">
        <v>0</v>
      </c>
      <c r="I97">
        <v>5</v>
      </c>
      <c r="J97">
        <v>0</v>
      </c>
      <c r="K97">
        <v>0</v>
      </c>
      <c r="L97">
        <v>0</v>
      </c>
      <c r="M97">
        <v>0</v>
      </c>
      <c r="N97">
        <v>0</v>
      </c>
      <c r="O97">
        <v>0.5</v>
      </c>
      <c r="P97">
        <v>0</v>
      </c>
      <c r="Q97">
        <v>0</v>
      </c>
      <c r="R97">
        <v>0</v>
      </c>
      <c r="S97">
        <v>0</v>
      </c>
      <c r="T97">
        <f t="shared" si="4"/>
        <v>84.5</v>
      </c>
      <c r="U97">
        <v>6.5</v>
      </c>
      <c r="V97">
        <f t="shared" si="5"/>
        <v>91</v>
      </c>
    </row>
    <row r="98" spans="1:22" x14ac:dyDescent="0.2">
      <c r="A98" s="11">
        <v>40403</v>
      </c>
      <c r="B98">
        <v>78.5</v>
      </c>
      <c r="C98">
        <v>0</v>
      </c>
      <c r="D98">
        <v>0</v>
      </c>
      <c r="E98">
        <v>0.5</v>
      </c>
      <c r="F98">
        <v>0</v>
      </c>
      <c r="G98">
        <v>0</v>
      </c>
      <c r="H98">
        <v>0</v>
      </c>
      <c r="I98">
        <v>5</v>
      </c>
      <c r="J98">
        <v>0</v>
      </c>
      <c r="K98">
        <v>0</v>
      </c>
      <c r="L98">
        <v>0</v>
      </c>
      <c r="M98">
        <v>0</v>
      </c>
      <c r="N98">
        <v>0</v>
      </c>
      <c r="O98">
        <v>0.5</v>
      </c>
      <c r="P98">
        <v>0</v>
      </c>
      <c r="Q98">
        <v>0</v>
      </c>
      <c r="R98">
        <v>0</v>
      </c>
      <c r="S98">
        <v>0</v>
      </c>
      <c r="T98">
        <f t="shared" si="4"/>
        <v>84.5</v>
      </c>
      <c r="U98">
        <v>6.5</v>
      </c>
      <c r="V98">
        <f t="shared" si="5"/>
        <v>91</v>
      </c>
    </row>
    <row r="99" spans="1:22" x14ac:dyDescent="0.2">
      <c r="A99" s="11">
        <v>40404</v>
      </c>
      <c r="B99">
        <v>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10.5</v>
      </c>
      <c r="J99">
        <v>0</v>
      </c>
      <c r="K99">
        <v>0</v>
      </c>
      <c r="L99">
        <v>0</v>
      </c>
      <c r="M99">
        <v>0</v>
      </c>
      <c r="N99">
        <v>0</v>
      </c>
      <c r="O99">
        <v>15.75</v>
      </c>
      <c r="P99">
        <v>0</v>
      </c>
      <c r="Q99">
        <v>0</v>
      </c>
      <c r="R99">
        <v>0</v>
      </c>
      <c r="S99">
        <v>0.25</v>
      </c>
      <c r="T99">
        <f t="shared" si="4"/>
        <v>70.5</v>
      </c>
      <c r="U99">
        <v>3.5</v>
      </c>
      <c r="V99">
        <f t="shared" si="5"/>
        <v>74</v>
      </c>
    </row>
    <row r="100" spans="1:22" x14ac:dyDescent="0.2">
      <c r="A100" s="11">
        <v>40405</v>
      </c>
      <c r="B100">
        <v>44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10.5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15.75</v>
      </c>
      <c r="P100">
        <v>0</v>
      </c>
      <c r="Q100">
        <v>0</v>
      </c>
      <c r="R100">
        <v>0</v>
      </c>
      <c r="S100">
        <v>0.25</v>
      </c>
      <c r="T100">
        <f t="shared" si="4"/>
        <v>70.5</v>
      </c>
      <c r="U100">
        <v>3.5</v>
      </c>
      <c r="V100">
        <f t="shared" si="5"/>
        <v>74</v>
      </c>
    </row>
    <row r="101" spans="1:22" x14ac:dyDescent="0.2">
      <c r="A101" s="11">
        <v>40406</v>
      </c>
      <c r="B101">
        <v>44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10.5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15.75</v>
      </c>
      <c r="P101">
        <v>0</v>
      </c>
      <c r="Q101">
        <v>0</v>
      </c>
      <c r="R101">
        <v>0</v>
      </c>
      <c r="S101">
        <v>0.25</v>
      </c>
      <c r="T101">
        <f t="shared" si="4"/>
        <v>70.5</v>
      </c>
      <c r="U101">
        <v>3.5</v>
      </c>
      <c r="V101">
        <f t="shared" si="5"/>
        <v>74</v>
      </c>
    </row>
    <row r="102" spans="1:22" x14ac:dyDescent="0.2">
      <c r="A102" s="11">
        <v>40407</v>
      </c>
      <c r="B102">
        <v>44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10.5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15.75</v>
      </c>
      <c r="P102">
        <v>0</v>
      </c>
      <c r="Q102">
        <v>0</v>
      </c>
      <c r="R102">
        <v>0</v>
      </c>
      <c r="S102">
        <v>0.25</v>
      </c>
      <c r="T102">
        <f t="shared" si="4"/>
        <v>70.5</v>
      </c>
      <c r="U102">
        <v>3.5</v>
      </c>
      <c r="V102">
        <f t="shared" si="5"/>
        <v>74</v>
      </c>
    </row>
    <row r="103" spans="1:22" x14ac:dyDescent="0.2">
      <c r="A103" s="11">
        <v>40408</v>
      </c>
      <c r="B103">
        <v>193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174</v>
      </c>
      <c r="P103">
        <v>0</v>
      </c>
      <c r="Q103">
        <v>0</v>
      </c>
      <c r="R103">
        <v>0</v>
      </c>
      <c r="S103">
        <v>0</v>
      </c>
      <c r="T103">
        <f t="shared" ref="T103:T111" si="8">SUM(B103:S103)</f>
        <v>398</v>
      </c>
      <c r="U103">
        <v>28</v>
      </c>
      <c r="V103">
        <f t="shared" ref="V103:V111" si="9">SUM(T103+U103)</f>
        <v>426</v>
      </c>
    </row>
    <row r="104" spans="1:22" x14ac:dyDescent="0.2">
      <c r="A104" s="11">
        <v>40409</v>
      </c>
      <c r="B104">
        <v>80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64</v>
      </c>
      <c r="P104">
        <v>0</v>
      </c>
      <c r="Q104">
        <v>0</v>
      </c>
      <c r="R104">
        <v>0</v>
      </c>
      <c r="S104">
        <v>0</v>
      </c>
      <c r="T104">
        <f t="shared" si="8"/>
        <v>192</v>
      </c>
      <c r="U104">
        <v>8</v>
      </c>
      <c r="V104">
        <f t="shared" si="9"/>
        <v>200</v>
      </c>
    </row>
    <row r="105" spans="1:22" x14ac:dyDescent="0.2">
      <c r="A105" s="11">
        <v>40410</v>
      </c>
      <c r="B105">
        <v>80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64</v>
      </c>
      <c r="P105">
        <v>0</v>
      </c>
      <c r="Q105">
        <v>0</v>
      </c>
      <c r="R105">
        <v>0</v>
      </c>
      <c r="S105">
        <v>0</v>
      </c>
      <c r="T105">
        <f t="shared" ref="T105" si="10">SUM(B105:S105)</f>
        <v>192</v>
      </c>
      <c r="U105">
        <v>8</v>
      </c>
      <c r="V105">
        <f t="shared" si="9"/>
        <v>200</v>
      </c>
    </row>
    <row r="106" spans="1:22" x14ac:dyDescent="0.2">
      <c r="A106" s="11">
        <v>40411</v>
      </c>
      <c r="T106">
        <v>93</v>
      </c>
      <c r="U106">
        <v>4.33</v>
      </c>
      <c r="V106">
        <f t="shared" si="9"/>
        <v>97.33</v>
      </c>
    </row>
    <row r="107" spans="1:22" x14ac:dyDescent="0.2">
      <c r="A107" s="11">
        <v>40412</v>
      </c>
      <c r="T107">
        <v>93</v>
      </c>
      <c r="U107">
        <v>4.33</v>
      </c>
      <c r="V107">
        <f t="shared" si="9"/>
        <v>97.33</v>
      </c>
    </row>
    <row r="108" spans="1:22" x14ac:dyDescent="0.2">
      <c r="A108" s="11">
        <v>40413</v>
      </c>
      <c r="T108">
        <v>93</v>
      </c>
      <c r="U108">
        <v>4.33</v>
      </c>
      <c r="V108">
        <f t="shared" si="9"/>
        <v>97.33</v>
      </c>
    </row>
    <row r="109" spans="1:22" x14ac:dyDescent="0.2">
      <c r="A109" s="11">
        <v>40414</v>
      </c>
      <c r="B109">
        <v>125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32</v>
      </c>
      <c r="P109">
        <v>0</v>
      </c>
      <c r="Q109">
        <v>0</v>
      </c>
      <c r="R109">
        <v>0</v>
      </c>
      <c r="S109">
        <v>0</v>
      </c>
      <c r="T109">
        <f t="shared" si="8"/>
        <v>163</v>
      </c>
      <c r="U109">
        <v>52</v>
      </c>
      <c r="V109">
        <f t="shared" si="9"/>
        <v>215</v>
      </c>
    </row>
    <row r="110" spans="1:22" x14ac:dyDescent="0.2">
      <c r="A110" s="11">
        <v>40415</v>
      </c>
      <c r="B110">
        <v>125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32</v>
      </c>
      <c r="P110">
        <v>0</v>
      </c>
      <c r="Q110">
        <v>0</v>
      </c>
      <c r="R110">
        <v>0</v>
      </c>
      <c r="S110">
        <v>0</v>
      </c>
      <c r="T110">
        <f t="shared" ref="T110" si="11">SUM(B110:S110)</f>
        <v>163</v>
      </c>
      <c r="U110">
        <v>52</v>
      </c>
      <c r="V110">
        <f t="shared" si="9"/>
        <v>215</v>
      </c>
    </row>
    <row r="111" spans="1:22" x14ac:dyDescent="0.2">
      <c r="A111" s="11">
        <v>40416</v>
      </c>
      <c r="B111">
        <v>24.5</v>
      </c>
      <c r="C111">
        <v>2.5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</v>
      </c>
      <c r="J111">
        <v>0</v>
      </c>
      <c r="K111">
        <v>0</v>
      </c>
      <c r="L111">
        <v>0.5</v>
      </c>
      <c r="M111">
        <v>0</v>
      </c>
      <c r="N111">
        <v>0</v>
      </c>
      <c r="O111">
        <v>3.5</v>
      </c>
      <c r="P111">
        <v>0</v>
      </c>
      <c r="Q111">
        <v>0</v>
      </c>
      <c r="R111">
        <v>0</v>
      </c>
      <c r="S111">
        <v>0</v>
      </c>
      <c r="T111">
        <f t="shared" si="8"/>
        <v>35</v>
      </c>
      <c r="U111">
        <v>46</v>
      </c>
      <c r="V111">
        <f t="shared" si="9"/>
        <v>81</v>
      </c>
    </row>
    <row r="112" spans="1:22" x14ac:dyDescent="0.2">
      <c r="A112" s="11">
        <v>40417</v>
      </c>
      <c r="B112">
        <v>24.5</v>
      </c>
      <c r="C112">
        <v>2.5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</v>
      </c>
      <c r="J112">
        <v>0</v>
      </c>
      <c r="K112">
        <v>0</v>
      </c>
      <c r="L112">
        <v>0.5</v>
      </c>
      <c r="M112">
        <v>0</v>
      </c>
      <c r="N112">
        <v>0</v>
      </c>
      <c r="O112">
        <v>3.5</v>
      </c>
      <c r="P112">
        <v>0</v>
      </c>
      <c r="Q112">
        <v>0</v>
      </c>
      <c r="R112">
        <v>0</v>
      </c>
      <c r="S112">
        <v>0</v>
      </c>
      <c r="T112">
        <f t="shared" ref="T112:T115" si="12">SUM(B112:S112)</f>
        <v>35</v>
      </c>
      <c r="U112">
        <v>46</v>
      </c>
      <c r="V112">
        <f t="shared" ref="V112:V115" si="13">SUM(T112+U112)</f>
        <v>81</v>
      </c>
    </row>
    <row r="113" spans="1:22" x14ac:dyDescent="0.2">
      <c r="A113" s="11">
        <v>40418</v>
      </c>
      <c r="B113">
        <v>138.6</v>
      </c>
      <c r="C113">
        <v>13.3</v>
      </c>
      <c r="D113">
        <v>0</v>
      </c>
      <c r="E113">
        <v>0</v>
      </c>
      <c r="F113">
        <v>0</v>
      </c>
      <c r="G113">
        <v>2.66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24</v>
      </c>
      <c r="P113">
        <v>0</v>
      </c>
      <c r="Q113">
        <v>0</v>
      </c>
      <c r="R113">
        <v>0</v>
      </c>
      <c r="S113">
        <v>0</v>
      </c>
      <c r="T113">
        <f t="shared" si="12"/>
        <v>178.56</v>
      </c>
      <c r="U113">
        <v>50.6</v>
      </c>
      <c r="V113">
        <f t="shared" si="13"/>
        <v>229.16</v>
      </c>
    </row>
    <row r="114" spans="1:22" x14ac:dyDescent="0.2">
      <c r="A114" s="11">
        <v>40419</v>
      </c>
      <c r="B114">
        <v>138.6</v>
      </c>
      <c r="C114">
        <v>13.3</v>
      </c>
      <c r="D114">
        <v>0</v>
      </c>
      <c r="E114">
        <v>0</v>
      </c>
      <c r="F114">
        <v>0</v>
      </c>
      <c r="G114">
        <v>2.66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24</v>
      </c>
      <c r="P114">
        <v>0</v>
      </c>
      <c r="Q114">
        <v>0</v>
      </c>
      <c r="R114">
        <v>0</v>
      </c>
      <c r="S114">
        <v>0</v>
      </c>
      <c r="T114">
        <f t="shared" si="12"/>
        <v>178.56</v>
      </c>
      <c r="U114">
        <v>50.6</v>
      </c>
      <c r="V114">
        <f t="shared" si="13"/>
        <v>229.16</v>
      </c>
    </row>
    <row r="115" spans="1:22" x14ac:dyDescent="0.2">
      <c r="A115" s="11">
        <v>40420</v>
      </c>
      <c r="B115">
        <v>138.6</v>
      </c>
      <c r="C115">
        <v>13.3</v>
      </c>
      <c r="D115">
        <v>0</v>
      </c>
      <c r="E115">
        <v>0</v>
      </c>
      <c r="F115">
        <v>0</v>
      </c>
      <c r="G115">
        <v>2.66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24</v>
      </c>
      <c r="P115">
        <v>0</v>
      </c>
      <c r="Q115">
        <v>0</v>
      </c>
      <c r="R115">
        <v>0</v>
      </c>
      <c r="S115">
        <v>0</v>
      </c>
      <c r="T115">
        <f t="shared" si="12"/>
        <v>178.56</v>
      </c>
      <c r="U115">
        <v>50.6</v>
      </c>
      <c r="V115">
        <f t="shared" si="13"/>
        <v>229.16</v>
      </c>
    </row>
    <row r="116" spans="1:22" x14ac:dyDescent="0.2">
      <c r="A116" s="11">
        <v>40421</v>
      </c>
      <c r="T116">
        <f t="shared" ref="T116:T120" si="14">SUM(B116:S116)</f>
        <v>0</v>
      </c>
      <c r="V116">
        <f t="shared" ref="V116:V120" si="15">SUM(T116+U116)</f>
        <v>0</v>
      </c>
    </row>
    <row r="117" spans="1:22" x14ac:dyDescent="0.2">
      <c r="A117" s="11">
        <v>40422</v>
      </c>
      <c r="T117">
        <f t="shared" si="14"/>
        <v>0</v>
      </c>
      <c r="V117">
        <f t="shared" si="15"/>
        <v>0</v>
      </c>
    </row>
    <row r="118" spans="1:22" x14ac:dyDescent="0.2">
      <c r="A118" s="11">
        <v>40423</v>
      </c>
      <c r="T118">
        <f t="shared" si="14"/>
        <v>0</v>
      </c>
      <c r="V118">
        <f t="shared" si="15"/>
        <v>0</v>
      </c>
    </row>
    <row r="119" spans="1:22" x14ac:dyDescent="0.2">
      <c r="A119" s="11">
        <v>40424</v>
      </c>
      <c r="T119">
        <f t="shared" si="14"/>
        <v>0</v>
      </c>
      <c r="V119">
        <f t="shared" si="15"/>
        <v>0</v>
      </c>
    </row>
    <row r="120" spans="1:22" x14ac:dyDescent="0.2">
      <c r="A120" s="11">
        <v>40425</v>
      </c>
      <c r="T120">
        <f t="shared" si="14"/>
        <v>0</v>
      </c>
      <c r="V120">
        <f t="shared" si="15"/>
        <v>0</v>
      </c>
    </row>
    <row r="121" spans="1:22" x14ac:dyDescent="0.2">
      <c r="A121" s="11">
        <v>40426</v>
      </c>
    </row>
    <row r="122" spans="1:22" x14ac:dyDescent="0.2">
      <c r="A122" s="11">
        <v>40427</v>
      </c>
    </row>
    <row r="123" spans="1:22" x14ac:dyDescent="0.2">
      <c r="A123" s="11">
        <v>40428</v>
      </c>
    </row>
    <row r="124" spans="1:22" x14ac:dyDescent="0.2">
      <c r="A124" s="11">
        <v>40429</v>
      </c>
    </row>
    <row r="125" spans="1:22" x14ac:dyDescent="0.2">
      <c r="A125" s="11">
        <v>40430</v>
      </c>
    </row>
    <row r="126" spans="1:22" x14ac:dyDescent="0.2">
      <c r="A126" s="11">
        <v>40431</v>
      </c>
    </row>
    <row r="127" spans="1:22" x14ac:dyDescent="0.2">
      <c r="A127" s="11">
        <v>40432</v>
      </c>
    </row>
    <row r="128" spans="1:22" x14ac:dyDescent="0.2">
      <c r="A128" s="11">
        <v>40433</v>
      </c>
    </row>
    <row r="129" spans="1:1" x14ac:dyDescent="0.2">
      <c r="A129" s="11">
        <v>40434</v>
      </c>
    </row>
    <row r="130" spans="1:1" x14ac:dyDescent="0.2">
      <c r="A130" s="11">
        <v>40435</v>
      </c>
    </row>
    <row r="131" spans="1:1" x14ac:dyDescent="0.2">
      <c r="A131" s="11">
        <v>40436</v>
      </c>
    </row>
    <row r="132" spans="1:1" x14ac:dyDescent="0.2">
      <c r="A132" s="11">
        <v>40437</v>
      </c>
    </row>
    <row r="133" spans="1:1" x14ac:dyDescent="0.2">
      <c r="A133" s="11">
        <v>40438</v>
      </c>
    </row>
    <row r="134" spans="1:1" x14ac:dyDescent="0.2">
      <c r="A134" s="11">
        <v>40439</v>
      </c>
    </row>
    <row r="135" spans="1:1" x14ac:dyDescent="0.2">
      <c r="A135" s="11">
        <v>40440</v>
      </c>
    </row>
    <row r="136" spans="1:1" x14ac:dyDescent="0.2">
      <c r="A136" s="11">
        <v>40441</v>
      </c>
    </row>
    <row r="137" spans="1:1" x14ac:dyDescent="0.2">
      <c r="A137" s="11">
        <v>40442</v>
      </c>
    </row>
  </sheetData>
  <mergeCells count="6">
    <mergeCell ref="T7:T8"/>
    <mergeCell ref="V7:V8"/>
    <mergeCell ref="B7:H7"/>
    <mergeCell ref="I7:N7"/>
    <mergeCell ref="O7:Q7"/>
    <mergeCell ref="R7:S7"/>
  </mergeCells>
  <phoneticPr fontId="2" type="noConversion"/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V157"/>
  <sheetViews>
    <sheetView topLeftCell="F1" zoomScaleNormal="100" workbookViewId="0">
      <pane ySplit="8" topLeftCell="A107" activePane="bottomLeft" state="frozen"/>
      <selection pane="bottomLeft" activeCell="U131" sqref="U131"/>
    </sheetView>
  </sheetViews>
  <sheetFormatPr defaultRowHeight="12.75" x14ac:dyDescent="0.2"/>
  <sheetData>
    <row r="1" spans="1:22" x14ac:dyDescent="0.2">
      <c r="A1" s="68" t="s">
        <v>229</v>
      </c>
      <c r="B1" s="68"/>
      <c r="C1" s="68"/>
      <c r="H1" s="1"/>
      <c r="N1" s="1"/>
      <c r="Q1" s="1"/>
      <c r="S1" s="1"/>
    </row>
    <row r="2" spans="1:22" x14ac:dyDescent="0.2">
      <c r="A2" s="72" t="s">
        <v>68</v>
      </c>
      <c r="B2" s="72"/>
      <c r="C2" s="72"/>
      <c r="H2" s="1"/>
      <c r="N2" s="1"/>
      <c r="Q2" s="1"/>
      <c r="S2" s="1"/>
    </row>
    <row r="3" spans="1:22" x14ac:dyDescent="0.2">
      <c r="A3" s="77" t="s">
        <v>230</v>
      </c>
      <c r="B3" s="73"/>
      <c r="C3" s="73"/>
      <c r="E3" s="66" t="s">
        <v>231</v>
      </c>
      <c r="F3" s="65"/>
      <c r="H3" s="1"/>
      <c r="N3" s="1"/>
      <c r="Q3" s="1"/>
      <c r="S3" s="1"/>
    </row>
    <row r="4" spans="1:22" x14ac:dyDescent="0.2">
      <c r="A4" s="77" t="s">
        <v>232</v>
      </c>
      <c r="B4" s="73"/>
      <c r="C4" s="73"/>
      <c r="D4" s="73"/>
      <c r="H4" s="1"/>
      <c r="N4" s="1"/>
      <c r="Q4" s="1"/>
      <c r="S4" s="1"/>
    </row>
    <row r="5" spans="1:22" x14ac:dyDescent="0.2">
      <c r="A5" s="77" t="s">
        <v>233</v>
      </c>
      <c r="B5" s="73"/>
      <c r="C5" s="73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97</v>
      </c>
      <c r="S8" s="1" t="s">
        <v>63</v>
      </c>
      <c r="T8" s="70"/>
      <c r="V8" s="70"/>
    </row>
    <row r="9" spans="1:22" x14ac:dyDescent="0.2">
      <c r="A9" s="11">
        <v>40303</v>
      </c>
    </row>
    <row r="10" spans="1:22" x14ac:dyDescent="0.2">
      <c r="A10" s="11">
        <v>40304</v>
      </c>
    </row>
    <row r="11" spans="1:22" x14ac:dyDescent="0.2">
      <c r="A11" s="11">
        <v>40305</v>
      </c>
    </row>
    <row r="12" spans="1:22" x14ac:dyDescent="0.2">
      <c r="A12" s="11">
        <v>40306</v>
      </c>
    </row>
    <row r="13" spans="1:22" x14ac:dyDescent="0.2">
      <c r="A13" s="11">
        <v>40307</v>
      </c>
    </row>
    <row r="14" spans="1:22" x14ac:dyDescent="0.2">
      <c r="A14" s="11">
        <v>40308</v>
      </c>
    </row>
    <row r="15" spans="1:22" x14ac:dyDescent="0.2">
      <c r="A15" s="11">
        <v>40309</v>
      </c>
    </row>
    <row r="16" spans="1:22" x14ac:dyDescent="0.2">
      <c r="A16" s="11">
        <v>40310</v>
      </c>
    </row>
    <row r="17" spans="1:1" x14ac:dyDescent="0.2">
      <c r="A17" s="11">
        <v>40311</v>
      </c>
    </row>
    <row r="18" spans="1:1" x14ac:dyDescent="0.2">
      <c r="A18" s="11">
        <v>40312</v>
      </c>
    </row>
    <row r="19" spans="1:1" x14ac:dyDescent="0.2">
      <c r="A19" s="11">
        <v>40313</v>
      </c>
    </row>
    <row r="20" spans="1:1" x14ac:dyDescent="0.2">
      <c r="A20" s="11">
        <v>40314</v>
      </c>
    </row>
    <row r="21" spans="1:1" x14ac:dyDescent="0.2">
      <c r="A21" s="11">
        <v>40315</v>
      </c>
    </row>
    <row r="22" spans="1:1" x14ac:dyDescent="0.2">
      <c r="A22" s="11">
        <v>40316</v>
      </c>
    </row>
    <row r="23" spans="1:1" x14ac:dyDescent="0.2">
      <c r="A23" s="11">
        <v>40317</v>
      </c>
    </row>
    <row r="24" spans="1:1" x14ac:dyDescent="0.2">
      <c r="A24" s="11">
        <v>40318</v>
      </c>
    </row>
    <row r="25" spans="1:1" x14ac:dyDescent="0.2">
      <c r="A25" s="11">
        <v>40319</v>
      </c>
    </row>
    <row r="26" spans="1:1" x14ac:dyDescent="0.2">
      <c r="A26" s="11">
        <v>40320</v>
      </c>
    </row>
    <row r="27" spans="1:1" x14ac:dyDescent="0.2">
      <c r="A27" s="11">
        <v>40321</v>
      </c>
    </row>
    <row r="28" spans="1:1" x14ac:dyDescent="0.2">
      <c r="A28" s="11">
        <v>40322</v>
      </c>
    </row>
    <row r="29" spans="1:1" x14ac:dyDescent="0.2">
      <c r="A29" s="11">
        <v>40323</v>
      </c>
    </row>
    <row r="30" spans="1:1" x14ac:dyDescent="0.2">
      <c r="A30" s="11">
        <v>40324</v>
      </c>
    </row>
    <row r="31" spans="1:1" x14ac:dyDescent="0.2">
      <c r="A31" s="11">
        <v>40325</v>
      </c>
    </row>
    <row r="32" spans="1:1" x14ac:dyDescent="0.2">
      <c r="A32" s="11">
        <v>40326</v>
      </c>
    </row>
    <row r="33" spans="1:22" x14ac:dyDescent="0.2">
      <c r="A33" s="11">
        <v>40327</v>
      </c>
      <c r="H33" s="1"/>
      <c r="N33" s="1"/>
      <c r="Q33" s="1"/>
      <c r="T33">
        <f t="shared" ref="T33:T94" si="0">SUM(B33:S33)</f>
        <v>0</v>
      </c>
      <c r="V33">
        <f t="shared" ref="V33:V92" si="1">SUM(T33:U33)</f>
        <v>0</v>
      </c>
    </row>
    <row r="34" spans="1:22" x14ac:dyDescent="0.2">
      <c r="A34" s="11">
        <v>40328</v>
      </c>
      <c r="H34" s="1"/>
      <c r="N34" s="1"/>
      <c r="Q34" s="1"/>
      <c r="T34">
        <f t="shared" si="0"/>
        <v>0</v>
      </c>
      <c r="V34">
        <f t="shared" si="1"/>
        <v>0</v>
      </c>
    </row>
    <row r="35" spans="1:22" x14ac:dyDescent="0.2">
      <c r="A35" s="11">
        <v>40329</v>
      </c>
      <c r="H35" s="1"/>
      <c r="N35" s="1"/>
      <c r="Q35" s="1"/>
      <c r="T35">
        <f t="shared" si="0"/>
        <v>0</v>
      </c>
      <c r="V35">
        <f t="shared" si="1"/>
        <v>0</v>
      </c>
    </row>
    <row r="36" spans="1:22" x14ac:dyDescent="0.2">
      <c r="A36" s="11">
        <v>40330</v>
      </c>
      <c r="H36" s="1"/>
      <c r="N36" s="1"/>
      <c r="Q36" s="1"/>
      <c r="T36">
        <f t="shared" si="0"/>
        <v>0</v>
      </c>
      <c r="V36">
        <f t="shared" si="1"/>
        <v>0</v>
      </c>
    </row>
    <row r="37" spans="1:22" x14ac:dyDescent="0.2">
      <c r="A37" s="11">
        <v>40331</v>
      </c>
      <c r="H37" s="1"/>
      <c r="N37" s="1"/>
      <c r="Q37" s="1"/>
      <c r="T37">
        <f t="shared" si="0"/>
        <v>0</v>
      </c>
      <c r="V37">
        <f t="shared" si="1"/>
        <v>0</v>
      </c>
    </row>
    <row r="38" spans="1:22" x14ac:dyDescent="0.2">
      <c r="A38" s="11">
        <v>40332</v>
      </c>
      <c r="H38" s="1"/>
      <c r="N38" s="1"/>
      <c r="Q38" s="1"/>
      <c r="T38">
        <f t="shared" si="0"/>
        <v>0</v>
      </c>
      <c r="V38">
        <f t="shared" si="1"/>
        <v>0</v>
      </c>
    </row>
    <row r="39" spans="1:22" x14ac:dyDescent="0.2">
      <c r="A39" s="11">
        <v>40333</v>
      </c>
      <c r="H39" s="1"/>
      <c r="N39" s="1"/>
      <c r="Q39" s="1"/>
      <c r="T39">
        <f t="shared" si="0"/>
        <v>0</v>
      </c>
      <c r="V39">
        <f t="shared" si="1"/>
        <v>0</v>
      </c>
    </row>
    <row r="40" spans="1:22" x14ac:dyDescent="0.2">
      <c r="A40" s="11">
        <v>40334</v>
      </c>
      <c r="H40" s="1"/>
      <c r="N40" s="1"/>
      <c r="Q40" s="1"/>
      <c r="T40">
        <f t="shared" si="0"/>
        <v>0</v>
      </c>
      <c r="V40">
        <f t="shared" si="1"/>
        <v>0</v>
      </c>
    </row>
    <row r="41" spans="1:22" x14ac:dyDescent="0.2">
      <c r="A41" s="11">
        <v>40335</v>
      </c>
      <c r="H41" s="1"/>
      <c r="N41" s="1"/>
      <c r="Q41" s="1"/>
      <c r="T41">
        <f t="shared" si="0"/>
        <v>0</v>
      </c>
      <c r="V41">
        <f t="shared" si="1"/>
        <v>0</v>
      </c>
    </row>
    <row r="42" spans="1:22" x14ac:dyDescent="0.2">
      <c r="A42" s="11">
        <v>40336</v>
      </c>
      <c r="H42" s="1"/>
      <c r="N42" s="1"/>
      <c r="Q42" s="1"/>
      <c r="T42">
        <f t="shared" si="0"/>
        <v>0</v>
      </c>
      <c r="V42">
        <f t="shared" si="1"/>
        <v>0</v>
      </c>
    </row>
    <row r="43" spans="1:22" x14ac:dyDescent="0.2">
      <c r="A43" s="11">
        <v>40337</v>
      </c>
      <c r="H43" s="1"/>
      <c r="N43" s="1"/>
      <c r="Q43" s="1"/>
      <c r="T43">
        <f t="shared" si="0"/>
        <v>0</v>
      </c>
      <c r="V43">
        <f t="shared" si="1"/>
        <v>0</v>
      </c>
    </row>
    <row r="44" spans="1:22" x14ac:dyDescent="0.2">
      <c r="A44" s="11">
        <v>40338</v>
      </c>
      <c r="H44" s="1"/>
      <c r="N44" s="1"/>
      <c r="Q44" s="1"/>
      <c r="T44">
        <f t="shared" si="0"/>
        <v>0</v>
      </c>
      <c r="V44">
        <f t="shared" si="1"/>
        <v>0</v>
      </c>
    </row>
    <row r="45" spans="1:22" x14ac:dyDescent="0.2">
      <c r="A45" s="11">
        <v>40339</v>
      </c>
      <c r="H45" s="1"/>
      <c r="N45" s="1"/>
      <c r="Q45" s="1"/>
      <c r="T45">
        <f t="shared" si="0"/>
        <v>0</v>
      </c>
      <c r="V45">
        <f t="shared" si="1"/>
        <v>0</v>
      </c>
    </row>
    <row r="46" spans="1:22" x14ac:dyDescent="0.2">
      <c r="A46" s="11">
        <v>40340</v>
      </c>
      <c r="H46" s="1"/>
      <c r="N46" s="1"/>
      <c r="Q46" s="1"/>
      <c r="T46">
        <f t="shared" si="0"/>
        <v>0</v>
      </c>
      <c r="V46">
        <f t="shared" si="1"/>
        <v>0</v>
      </c>
    </row>
    <row r="47" spans="1:22" x14ac:dyDescent="0.2">
      <c r="A47" s="11">
        <v>40341</v>
      </c>
      <c r="H47" s="1"/>
      <c r="N47" s="1"/>
      <c r="Q47" s="1"/>
      <c r="T47">
        <f t="shared" si="0"/>
        <v>0</v>
      </c>
      <c r="V47">
        <f t="shared" si="1"/>
        <v>0</v>
      </c>
    </row>
    <row r="48" spans="1:22" x14ac:dyDescent="0.2">
      <c r="A48" s="11">
        <v>40342</v>
      </c>
      <c r="H48" s="1"/>
      <c r="N48" s="1"/>
      <c r="Q48" s="1"/>
      <c r="T48">
        <f t="shared" si="0"/>
        <v>0</v>
      </c>
      <c r="V48">
        <f t="shared" si="1"/>
        <v>0</v>
      </c>
    </row>
    <row r="49" spans="1:22" x14ac:dyDescent="0.2">
      <c r="A49" s="11">
        <v>40343</v>
      </c>
      <c r="H49" s="1"/>
      <c r="N49" s="1"/>
      <c r="Q49" s="1"/>
      <c r="T49">
        <f t="shared" si="0"/>
        <v>0</v>
      </c>
      <c r="V49">
        <f t="shared" si="1"/>
        <v>0</v>
      </c>
    </row>
    <row r="50" spans="1:22" x14ac:dyDescent="0.2">
      <c r="A50" s="11">
        <v>40344</v>
      </c>
      <c r="H50" s="1"/>
      <c r="N50" s="1"/>
      <c r="Q50" s="1"/>
      <c r="T50">
        <f t="shared" si="0"/>
        <v>0</v>
      </c>
      <c r="V50">
        <f t="shared" si="1"/>
        <v>0</v>
      </c>
    </row>
    <row r="51" spans="1:22" x14ac:dyDescent="0.2">
      <c r="A51" s="11">
        <v>40345</v>
      </c>
      <c r="H51" s="1"/>
      <c r="N51" s="1"/>
      <c r="Q51" s="1"/>
      <c r="T51">
        <f t="shared" si="0"/>
        <v>0</v>
      </c>
      <c r="V51">
        <f t="shared" si="1"/>
        <v>0</v>
      </c>
    </row>
    <row r="52" spans="1:22" x14ac:dyDescent="0.2">
      <c r="A52" s="11">
        <v>40346</v>
      </c>
      <c r="H52" s="1"/>
      <c r="N52" s="1"/>
      <c r="Q52" s="1"/>
      <c r="T52">
        <f t="shared" si="0"/>
        <v>0</v>
      </c>
      <c r="V52">
        <f t="shared" si="1"/>
        <v>0</v>
      </c>
    </row>
    <row r="53" spans="1:22" x14ac:dyDescent="0.2">
      <c r="A53" s="11">
        <v>40347</v>
      </c>
      <c r="H53" s="1"/>
      <c r="N53" s="1"/>
      <c r="Q53" s="1"/>
      <c r="T53">
        <f t="shared" si="0"/>
        <v>0</v>
      </c>
      <c r="V53">
        <f t="shared" si="1"/>
        <v>0</v>
      </c>
    </row>
    <row r="54" spans="1:22" x14ac:dyDescent="0.2">
      <c r="A54" s="11">
        <v>40348</v>
      </c>
      <c r="H54" s="1"/>
      <c r="N54" s="1"/>
      <c r="Q54" s="1"/>
      <c r="T54">
        <f t="shared" si="0"/>
        <v>0</v>
      </c>
      <c r="V54">
        <f t="shared" si="1"/>
        <v>0</v>
      </c>
    </row>
    <row r="55" spans="1:22" x14ac:dyDescent="0.2">
      <c r="A55" s="11">
        <v>40349</v>
      </c>
      <c r="H55" s="1"/>
      <c r="N55" s="1"/>
      <c r="Q55" s="1"/>
      <c r="T55">
        <f t="shared" si="0"/>
        <v>0</v>
      </c>
      <c r="V55">
        <f t="shared" si="1"/>
        <v>0</v>
      </c>
    </row>
    <row r="56" spans="1:22" x14ac:dyDescent="0.2">
      <c r="A56" s="11">
        <v>40350</v>
      </c>
      <c r="H56" s="1"/>
      <c r="N56" s="1"/>
      <c r="Q56" s="1"/>
      <c r="T56">
        <f t="shared" si="0"/>
        <v>0</v>
      </c>
      <c r="V56">
        <f t="shared" si="1"/>
        <v>0</v>
      </c>
    </row>
    <row r="57" spans="1:22" x14ac:dyDescent="0.2">
      <c r="A57" s="11">
        <v>40351</v>
      </c>
      <c r="H57" s="1"/>
      <c r="N57" s="1"/>
      <c r="Q57" s="1"/>
      <c r="T57">
        <f t="shared" si="0"/>
        <v>0</v>
      </c>
      <c r="V57">
        <f t="shared" si="1"/>
        <v>0</v>
      </c>
    </row>
    <row r="58" spans="1:22" x14ac:dyDescent="0.2">
      <c r="A58" s="11">
        <v>40352</v>
      </c>
      <c r="H58" s="1"/>
      <c r="N58" s="1"/>
      <c r="Q58" s="1"/>
      <c r="T58">
        <f t="shared" si="0"/>
        <v>0</v>
      </c>
      <c r="V58">
        <f t="shared" si="1"/>
        <v>0</v>
      </c>
    </row>
    <row r="59" spans="1:22" x14ac:dyDescent="0.2">
      <c r="A59" s="11">
        <v>40353</v>
      </c>
      <c r="B59">
        <v>10.66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0.33</v>
      </c>
      <c r="M59">
        <v>0</v>
      </c>
      <c r="N59">
        <v>0</v>
      </c>
      <c r="O59">
        <v>0.33</v>
      </c>
      <c r="P59">
        <v>0</v>
      </c>
      <c r="Q59">
        <v>0</v>
      </c>
      <c r="R59">
        <v>0</v>
      </c>
      <c r="S59">
        <v>0</v>
      </c>
      <c r="T59">
        <f>SUM(B59:S59)</f>
        <v>11.32</v>
      </c>
      <c r="U59">
        <v>0.33</v>
      </c>
      <c r="V59">
        <f>SUM(T59:U59)</f>
        <v>11.65</v>
      </c>
    </row>
    <row r="60" spans="1:22" x14ac:dyDescent="0.2">
      <c r="A60" s="11">
        <v>40354</v>
      </c>
      <c r="B60">
        <v>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f>SUM(B60:S60)</f>
        <v>16</v>
      </c>
      <c r="U60">
        <v>2.33</v>
      </c>
      <c r="V60">
        <f>SUM(T60:U60)</f>
        <v>18.329999999999998</v>
      </c>
    </row>
    <row r="61" spans="1:22" x14ac:dyDescent="0.2">
      <c r="A61" s="11">
        <v>40355</v>
      </c>
      <c r="B61">
        <v>9.33</v>
      </c>
      <c r="C61">
        <v>0</v>
      </c>
      <c r="D61">
        <v>0</v>
      </c>
      <c r="E61">
        <v>0</v>
      </c>
      <c r="F61">
        <v>0.33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>SUM(B61:S61)</f>
        <v>9.66</v>
      </c>
      <c r="U61">
        <v>1.66</v>
      </c>
      <c r="V61">
        <f>SUM(T61:U61)</f>
        <v>11.32</v>
      </c>
    </row>
    <row r="62" spans="1:22" x14ac:dyDescent="0.2">
      <c r="A62" s="11">
        <v>40356</v>
      </c>
      <c r="B62">
        <v>9.33</v>
      </c>
      <c r="C62">
        <v>0</v>
      </c>
      <c r="D62">
        <v>0</v>
      </c>
      <c r="E62">
        <v>0</v>
      </c>
      <c r="F62">
        <v>0.33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>SUM(B62:S62)</f>
        <v>9.66</v>
      </c>
      <c r="U62">
        <v>1.66</v>
      </c>
      <c r="V62">
        <f>SUM(T62:U62)</f>
        <v>11.32</v>
      </c>
    </row>
    <row r="63" spans="1:22" x14ac:dyDescent="0.2">
      <c r="A63" s="11">
        <v>40357</v>
      </c>
      <c r="B63">
        <v>9.33</v>
      </c>
      <c r="C63">
        <v>0</v>
      </c>
      <c r="D63">
        <v>0</v>
      </c>
      <c r="E63">
        <v>0</v>
      </c>
      <c r="F63">
        <v>0.33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>SUM(B63:S63)</f>
        <v>9.66</v>
      </c>
      <c r="U63">
        <v>1.66</v>
      </c>
      <c r="V63">
        <f>SUM(T63:U63)</f>
        <v>11.32</v>
      </c>
    </row>
    <row r="64" spans="1:22" x14ac:dyDescent="0.2">
      <c r="A64" s="11">
        <v>40358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4</v>
      </c>
      <c r="U64">
        <v>2</v>
      </c>
      <c r="V64">
        <f t="shared" si="1"/>
        <v>6</v>
      </c>
    </row>
    <row r="65" spans="1:22" x14ac:dyDescent="0.2">
      <c r="A65" s="11">
        <v>40359</v>
      </c>
      <c r="B65">
        <v>48</v>
      </c>
      <c r="C65">
        <v>0</v>
      </c>
      <c r="D65">
        <v>0</v>
      </c>
      <c r="E65">
        <v>0</v>
      </c>
      <c r="F65">
        <v>0</v>
      </c>
      <c r="G65">
        <v>0</v>
      </c>
      <c r="H65" s="1">
        <v>0</v>
      </c>
      <c r="I65" s="4">
        <v>7</v>
      </c>
      <c r="J65" s="4">
        <v>0</v>
      </c>
      <c r="K65" s="4">
        <v>0</v>
      </c>
      <c r="L65" s="4">
        <v>0</v>
      </c>
      <c r="M65" s="4">
        <v>0</v>
      </c>
      <c r="N65" s="1">
        <v>0</v>
      </c>
      <c r="O65" s="4">
        <v>1</v>
      </c>
      <c r="P65" s="4">
        <v>0</v>
      </c>
      <c r="Q65" s="1">
        <v>0</v>
      </c>
      <c r="R65" s="4">
        <v>3</v>
      </c>
      <c r="S65" s="4">
        <v>0</v>
      </c>
      <c r="T65">
        <f t="shared" si="0"/>
        <v>59</v>
      </c>
      <c r="U65">
        <v>9</v>
      </c>
      <c r="V65">
        <f t="shared" si="1"/>
        <v>68</v>
      </c>
    </row>
    <row r="66" spans="1:22" x14ac:dyDescent="0.2">
      <c r="A66" s="11">
        <v>40360</v>
      </c>
      <c r="B66">
        <v>58</v>
      </c>
      <c r="C66">
        <v>1</v>
      </c>
      <c r="D66">
        <v>0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0</v>
      </c>
      <c r="O66">
        <v>7</v>
      </c>
      <c r="P66">
        <v>0</v>
      </c>
      <c r="Q66">
        <v>0</v>
      </c>
      <c r="R66">
        <v>0</v>
      </c>
      <c r="S66">
        <v>0</v>
      </c>
      <c r="T66">
        <f t="shared" si="0"/>
        <v>71</v>
      </c>
      <c r="U66">
        <v>13</v>
      </c>
      <c r="V66">
        <f t="shared" si="1"/>
        <v>84</v>
      </c>
    </row>
    <row r="67" spans="1:22" x14ac:dyDescent="0.2">
      <c r="A67" s="11">
        <v>40361</v>
      </c>
      <c r="B67">
        <v>48</v>
      </c>
      <c r="C67">
        <v>4</v>
      </c>
      <c r="D67">
        <v>0</v>
      </c>
      <c r="E67">
        <v>9</v>
      </c>
      <c r="F67">
        <v>0</v>
      </c>
      <c r="G67">
        <v>0</v>
      </c>
      <c r="H67">
        <v>0</v>
      </c>
      <c r="I67">
        <v>5</v>
      </c>
      <c r="J67">
        <v>0</v>
      </c>
      <c r="K67">
        <v>0</v>
      </c>
      <c r="L67">
        <v>3</v>
      </c>
      <c r="M67">
        <v>0</v>
      </c>
      <c r="N67">
        <v>0</v>
      </c>
      <c r="O67">
        <v>16</v>
      </c>
      <c r="P67">
        <v>0</v>
      </c>
      <c r="Q67">
        <v>0</v>
      </c>
      <c r="R67">
        <v>2</v>
      </c>
      <c r="S67">
        <v>0</v>
      </c>
      <c r="T67">
        <f t="shared" si="0"/>
        <v>87</v>
      </c>
      <c r="U67">
        <v>35</v>
      </c>
      <c r="V67">
        <f t="shared" si="1"/>
        <v>122</v>
      </c>
    </row>
    <row r="68" spans="1:22" x14ac:dyDescent="0.2">
      <c r="A68" s="11">
        <v>40362</v>
      </c>
      <c r="B68">
        <v>59.25</v>
      </c>
      <c r="C68">
        <v>1.25</v>
      </c>
      <c r="D68">
        <v>0</v>
      </c>
      <c r="E68">
        <v>0.5</v>
      </c>
      <c r="F68">
        <v>0</v>
      </c>
      <c r="G68">
        <v>0</v>
      </c>
      <c r="H68">
        <v>0</v>
      </c>
      <c r="I68">
        <v>3.25</v>
      </c>
      <c r="J68">
        <v>0.5</v>
      </c>
      <c r="K68">
        <v>0</v>
      </c>
      <c r="L68">
        <v>0</v>
      </c>
      <c r="M68">
        <v>0</v>
      </c>
      <c r="N68">
        <v>0</v>
      </c>
      <c r="O68">
        <v>0.75</v>
      </c>
      <c r="P68">
        <v>0</v>
      </c>
      <c r="Q68">
        <v>0</v>
      </c>
      <c r="R68">
        <v>0</v>
      </c>
      <c r="S68">
        <v>0</v>
      </c>
      <c r="T68">
        <f t="shared" si="0"/>
        <v>65.5</v>
      </c>
      <c r="U68">
        <v>10</v>
      </c>
      <c r="V68">
        <f t="shared" si="1"/>
        <v>75.5</v>
      </c>
    </row>
    <row r="69" spans="1:22" x14ac:dyDescent="0.2">
      <c r="A69" s="11">
        <v>40363</v>
      </c>
      <c r="B69">
        <v>59.25</v>
      </c>
      <c r="C69">
        <v>1.25</v>
      </c>
      <c r="D69">
        <v>0</v>
      </c>
      <c r="E69">
        <v>0.5</v>
      </c>
      <c r="F69">
        <v>0</v>
      </c>
      <c r="G69">
        <v>0</v>
      </c>
      <c r="H69">
        <v>0</v>
      </c>
      <c r="I69">
        <v>3.25</v>
      </c>
      <c r="J69">
        <v>0.5</v>
      </c>
      <c r="K69">
        <v>0</v>
      </c>
      <c r="L69">
        <v>0</v>
      </c>
      <c r="M69">
        <v>0</v>
      </c>
      <c r="N69">
        <v>0</v>
      </c>
      <c r="O69">
        <v>0.75</v>
      </c>
      <c r="P69">
        <v>0</v>
      </c>
      <c r="Q69">
        <v>0</v>
      </c>
      <c r="R69">
        <v>0</v>
      </c>
      <c r="S69">
        <v>0</v>
      </c>
      <c r="T69">
        <f t="shared" si="0"/>
        <v>65.5</v>
      </c>
      <c r="U69">
        <v>10</v>
      </c>
      <c r="V69">
        <f t="shared" si="1"/>
        <v>75.5</v>
      </c>
    </row>
    <row r="70" spans="1:22" x14ac:dyDescent="0.2">
      <c r="A70" s="11">
        <v>40364</v>
      </c>
      <c r="B70">
        <v>59.25</v>
      </c>
      <c r="C70">
        <v>1.25</v>
      </c>
      <c r="D70">
        <v>0</v>
      </c>
      <c r="E70">
        <v>0.5</v>
      </c>
      <c r="F70">
        <v>0</v>
      </c>
      <c r="G70">
        <v>0</v>
      </c>
      <c r="H70">
        <v>0</v>
      </c>
      <c r="I70">
        <v>3.25</v>
      </c>
      <c r="J70">
        <v>0.5</v>
      </c>
      <c r="K70">
        <v>0</v>
      </c>
      <c r="L70">
        <v>0</v>
      </c>
      <c r="M70">
        <v>0</v>
      </c>
      <c r="N70">
        <v>0</v>
      </c>
      <c r="O70">
        <v>0.75</v>
      </c>
      <c r="P70">
        <v>0</v>
      </c>
      <c r="Q70">
        <v>0</v>
      </c>
      <c r="R70">
        <v>0</v>
      </c>
      <c r="S70">
        <v>0</v>
      </c>
      <c r="T70">
        <f t="shared" si="0"/>
        <v>65.5</v>
      </c>
      <c r="U70">
        <v>10</v>
      </c>
      <c r="V70">
        <f t="shared" si="1"/>
        <v>75.5</v>
      </c>
    </row>
    <row r="71" spans="1:22" x14ac:dyDescent="0.2">
      <c r="A71" s="11">
        <v>40365</v>
      </c>
      <c r="B71">
        <v>59.25</v>
      </c>
      <c r="C71">
        <v>1.25</v>
      </c>
      <c r="D71">
        <v>0</v>
      </c>
      <c r="E71">
        <v>0.5</v>
      </c>
      <c r="F71">
        <v>0</v>
      </c>
      <c r="G71">
        <v>0</v>
      </c>
      <c r="H71">
        <v>0</v>
      </c>
      <c r="I71">
        <v>3.25</v>
      </c>
      <c r="J71">
        <v>0.5</v>
      </c>
      <c r="K71">
        <v>0</v>
      </c>
      <c r="L71">
        <v>0</v>
      </c>
      <c r="M71">
        <v>0</v>
      </c>
      <c r="N71">
        <v>0</v>
      </c>
      <c r="O71">
        <v>0.75</v>
      </c>
      <c r="P71">
        <v>0</v>
      </c>
      <c r="Q71">
        <v>0</v>
      </c>
      <c r="R71">
        <v>0</v>
      </c>
      <c r="S71">
        <v>0</v>
      </c>
      <c r="T71">
        <f t="shared" si="0"/>
        <v>65.5</v>
      </c>
      <c r="U71">
        <v>10</v>
      </c>
      <c r="V71">
        <f t="shared" si="1"/>
        <v>75.5</v>
      </c>
    </row>
    <row r="72" spans="1:22" x14ac:dyDescent="0.2">
      <c r="A72" s="11">
        <v>40366</v>
      </c>
      <c r="B72">
        <v>14</v>
      </c>
      <c r="C72"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0</v>
      </c>
      <c r="Q72">
        <v>0</v>
      </c>
      <c r="R72">
        <v>0</v>
      </c>
      <c r="S72">
        <v>0</v>
      </c>
      <c r="T72">
        <f t="shared" si="0"/>
        <v>20</v>
      </c>
      <c r="U72">
        <v>1</v>
      </c>
      <c r="V72">
        <f t="shared" si="1"/>
        <v>21</v>
      </c>
    </row>
    <row r="73" spans="1:22" x14ac:dyDescent="0.2">
      <c r="A73" s="11">
        <v>40367</v>
      </c>
      <c r="B73">
        <v>6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1</v>
      </c>
      <c r="T73">
        <f t="shared" si="0"/>
        <v>10</v>
      </c>
      <c r="U73">
        <v>1</v>
      </c>
      <c r="V73">
        <f t="shared" si="1"/>
        <v>11</v>
      </c>
    </row>
    <row r="74" spans="1:22" x14ac:dyDescent="0.2">
      <c r="A74" s="11">
        <v>40368</v>
      </c>
      <c r="B74">
        <v>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f t="shared" si="0"/>
        <v>7</v>
      </c>
      <c r="U74">
        <v>0</v>
      </c>
      <c r="V74">
        <f t="shared" si="1"/>
        <v>7</v>
      </c>
    </row>
    <row r="75" spans="1:22" x14ac:dyDescent="0.2">
      <c r="A75" s="11">
        <v>40369</v>
      </c>
      <c r="B75">
        <v>10.33</v>
      </c>
      <c r="C75">
        <v>0.33</v>
      </c>
      <c r="D75">
        <v>0</v>
      </c>
      <c r="E75">
        <v>0.33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1.67</v>
      </c>
      <c r="P75">
        <v>0</v>
      </c>
      <c r="Q75">
        <v>0</v>
      </c>
      <c r="R75">
        <v>0</v>
      </c>
      <c r="S75">
        <v>0</v>
      </c>
      <c r="T75">
        <f t="shared" si="0"/>
        <v>13.66</v>
      </c>
      <c r="U75">
        <v>1.33</v>
      </c>
      <c r="V75">
        <f t="shared" si="1"/>
        <v>14.99</v>
      </c>
    </row>
    <row r="76" spans="1:22" x14ac:dyDescent="0.2">
      <c r="A76" s="11">
        <v>40370</v>
      </c>
      <c r="B76">
        <v>10.33</v>
      </c>
      <c r="C76">
        <v>0.33</v>
      </c>
      <c r="D76">
        <v>0</v>
      </c>
      <c r="E76">
        <v>0.33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1.67</v>
      </c>
      <c r="P76">
        <v>0</v>
      </c>
      <c r="Q76">
        <v>0</v>
      </c>
      <c r="R76">
        <v>0</v>
      </c>
      <c r="S76">
        <v>0</v>
      </c>
      <c r="T76">
        <f t="shared" si="0"/>
        <v>13.66</v>
      </c>
      <c r="U76">
        <v>1.33</v>
      </c>
      <c r="V76">
        <f t="shared" si="1"/>
        <v>14.99</v>
      </c>
    </row>
    <row r="77" spans="1:22" x14ac:dyDescent="0.2">
      <c r="A77" s="11">
        <v>40371</v>
      </c>
      <c r="B77">
        <v>10.33</v>
      </c>
      <c r="C77">
        <v>0.33</v>
      </c>
      <c r="D77">
        <v>0</v>
      </c>
      <c r="E77">
        <v>0.33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1.67</v>
      </c>
      <c r="P77">
        <v>0</v>
      </c>
      <c r="Q77">
        <v>0</v>
      </c>
      <c r="R77">
        <v>0</v>
      </c>
      <c r="S77">
        <v>0</v>
      </c>
      <c r="T77">
        <f t="shared" si="0"/>
        <v>13.66</v>
      </c>
      <c r="U77">
        <v>1.33</v>
      </c>
      <c r="V77">
        <f t="shared" si="1"/>
        <v>14.99</v>
      </c>
    </row>
    <row r="78" spans="1:22" x14ac:dyDescent="0.2">
      <c r="A78" s="11">
        <v>40372</v>
      </c>
      <c r="B78">
        <v>31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26</v>
      </c>
      <c r="J78">
        <v>1</v>
      </c>
      <c r="K78">
        <v>0</v>
      </c>
      <c r="L78">
        <v>1</v>
      </c>
      <c r="M78">
        <v>1</v>
      </c>
      <c r="N78">
        <v>0</v>
      </c>
      <c r="O78">
        <v>11</v>
      </c>
      <c r="P78">
        <v>0</v>
      </c>
      <c r="Q78">
        <v>0</v>
      </c>
      <c r="R78">
        <v>2</v>
      </c>
      <c r="S78">
        <v>0</v>
      </c>
      <c r="T78">
        <f t="shared" si="0"/>
        <v>74</v>
      </c>
      <c r="U78">
        <v>15</v>
      </c>
      <c r="V78">
        <f t="shared" si="1"/>
        <v>89</v>
      </c>
    </row>
    <row r="79" spans="1:22" x14ac:dyDescent="0.2">
      <c r="A79" s="11">
        <v>40373</v>
      </c>
      <c r="B79">
        <v>11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58</v>
      </c>
      <c r="J79">
        <v>0</v>
      </c>
      <c r="K79">
        <v>0</v>
      </c>
      <c r="L79">
        <v>0</v>
      </c>
      <c r="M79">
        <v>4</v>
      </c>
      <c r="N79">
        <v>0</v>
      </c>
      <c r="O79">
        <v>13</v>
      </c>
      <c r="P79">
        <v>0</v>
      </c>
      <c r="Q79">
        <v>0</v>
      </c>
      <c r="R79">
        <v>0</v>
      </c>
      <c r="S79">
        <v>0</v>
      </c>
      <c r="T79">
        <f t="shared" si="0"/>
        <v>86</v>
      </c>
      <c r="U79">
        <v>4</v>
      </c>
      <c r="V79">
        <f t="shared" si="1"/>
        <v>90</v>
      </c>
    </row>
    <row r="80" spans="1:22" x14ac:dyDescent="0.2">
      <c r="A80" s="11">
        <v>40374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8</v>
      </c>
      <c r="J80">
        <v>0</v>
      </c>
      <c r="K80">
        <v>0</v>
      </c>
      <c r="L80">
        <v>0</v>
      </c>
      <c r="M80">
        <v>1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f t="shared" si="0"/>
        <v>14</v>
      </c>
      <c r="U80">
        <v>1</v>
      </c>
      <c r="V80">
        <f t="shared" si="1"/>
        <v>15</v>
      </c>
    </row>
    <row r="81" spans="1:22" x14ac:dyDescent="0.2">
      <c r="A81" s="11">
        <v>40375</v>
      </c>
      <c r="B81">
        <v>11</v>
      </c>
      <c r="C81">
        <v>2</v>
      </c>
      <c r="D81">
        <v>0</v>
      </c>
      <c r="E81">
        <v>1</v>
      </c>
      <c r="F81">
        <v>0</v>
      </c>
      <c r="G81">
        <v>0</v>
      </c>
      <c r="H81">
        <v>0</v>
      </c>
      <c r="I81">
        <v>6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f t="shared" si="0"/>
        <v>21</v>
      </c>
      <c r="U81">
        <v>2</v>
      </c>
      <c r="V81">
        <f t="shared" si="1"/>
        <v>23</v>
      </c>
    </row>
    <row r="82" spans="1:22" x14ac:dyDescent="0.2">
      <c r="A82" s="11">
        <v>40376</v>
      </c>
      <c r="B82">
        <v>6.66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2.33</v>
      </c>
      <c r="J82">
        <v>0</v>
      </c>
      <c r="K82">
        <v>0</v>
      </c>
      <c r="L82">
        <v>0</v>
      </c>
      <c r="M82">
        <v>0.66</v>
      </c>
      <c r="N82">
        <v>0</v>
      </c>
      <c r="O82">
        <v>0.66</v>
      </c>
      <c r="P82">
        <v>0</v>
      </c>
      <c r="Q82">
        <v>0</v>
      </c>
      <c r="R82">
        <v>0</v>
      </c>
      <c r="S82">
        <v>0</v>
      </c>
      <c r="T82">
        <f t="shared" si="0"/>
        <v>10.31</v>
      </c>
      <c r="U82">
        <v>1.33</v>
      </c>
      <c r="V82">
        <f t="shared" si="1"/>
        <v>11.64</v>
      </c>
    </row>
    <row r="83" spans="1:22" x14ac:dyDescent="0.2">
      <c r="A83" s="11">
        <v>40377</v>
      </c>
      <c r="B83">
        <v>6.66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2.33</v>
      </c>
      <c r="J83">
        <v>0</v>
      </c>
      <c r="K83">
        <v>0</v>
      </c>
      <c r="L83">
        <v>0</v>
      </c>
      <c r="M83">
        <v>0.66</v>
      </c>
      <c r="N83">
        <v>0</v>
      </c>
      <c r="O83">
        <v>0.66</v>
      </c>
      <c r="P83">
        <v>0</v>
      </c>
      <c r="Q83">
        <v>0</v>
      </c>
      <c r="R83">
        <v>0</v>
      </c>
      <c r="S83">
        <v>0</v>
      </c>
      <c r="T83">
        <f t="shared" si="0"/>
        <v>10.31</v>
      </c>
      <c r="U83">
        <v>1.33</v>
      </c>
      <c r="V83">
        <f t="shared" si="1"/>
        <v>11.64</v>
      </c>
    </row>
    <row r="84" spans="1:22" x14ac:dyDescent="0.2">
      <c r="A84" s="11">
        <v>40378</v>
      </c>
      <c r="B84">
        <v>6.66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2.33</v>
      </c>
      <c r="J84">
        <v>0</v>
      </c>
      <c r="K84">
        <v>0</v>
      </c>
      <c r="L84">
        <v>0</v>
      </c>
      <c r="M84">
        <v>0.66</v>
      </c>
      <c r="N84">
        <v>0</v>
      </c>
      <c r="O84">
        <v>0.66</v>
      </c>
      <c r="P84">
        <v>0</v>
      </c>
      <c r="Q84">
        <v>0</v>
      </c>
      <c r="R84">
        <v>0</v>
      </c>
      <c r="S84">
        <v>0</v>
      </c>
      <c r="T84">
        <f t="shared" si="0"/>
        <v>10.31</v>
      </c>
      <c r="U84">
        <v>1.33</v>
      </c>
      <c r="V84">
        <f t="shared" si="1"/>
        <v>11.64</v>
      </c>
    </row>
    <row r="85" spans="1:22" x14ac:dyDescent="0.2">
      <c r="A85" s="11">
        <v>40379</v>
      </c>
      <c r="B85" t="s">
        <v>32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</row>
    <row r="86" spans="1:22" x14ac:dyDescent="0.2">
      <c r="A86" s="11">
        <v>40380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0"/>
        <v>6</v>
      </c>
      <c r="U86">
        <v>0</v>
      </c>
      <c r="V86">
        <f t="shared" si="1"/>
        <v>6</v>
      </c>
    </row>
    <row r="87" spans="1:22" x14ac:dyDescent="0.2">
      <c r="A87" s="11">
        <v>40381</v>
      </c>
      <c r="B87">
        <v>5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f t="shared" si="0"/>
        <v>11</v>
      </c>
      <c r="U87">
        <v>1</v>
      </c>
      <c r="V87">
        <f>SUM(T87+U87)</f>
        <v>12</v>
      </c>
    </row>
    <row r="88" spans="1:22" x14ac:dyDescent="0.2">
      <c r="A88" s="11">
        <v>40382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0"/>
        <v>4</v>
      </c>
      <c r="U88">
        <v>1</v>
      </c>
      <c r="V88">
        <f t="shared" si="1"/>
        <v>5</v>
      </c>
    </row>
    <row r="89" spans="1:22" x14ac:dyDescent="0.2">
      <c r="A89" s="11">
        <v>40383</v>
      </c>
      <c r="B89">
        <v>10.3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1.33</v>
      </c>
      <c r="J89">
        <v>0</v>
      </c>
      <c r="K89">
        <v>0</v>
      </c>
      <c r="L89">
        <v>0</v>
      </c>
      <c r="M89">
        <v>0</v>
      </c>
      <c r="N89">
        <v>0</v>
      </c>
      <c r="O89">
        <v>0.66</v>
      </c>
      <c r="P89">
        <v>0</v>
      </c>
      <c r="Q89">
        <v>0</v>
      </c>
      <c r="R89">
        <v>0</v>
      </c>
      <c r="S89">
        <v>0</v>
      </c>
      <c r="T89">
        <f t="shared" si="0"/>
        <v>12.290000000000001</v>
      </c>
      <c r="U89">
        <v>4.66</v>
      </c>
      <c r="V89">
        <f t="shared" si="1"/>
        <v>16.950000000000003</v>
      </c>
    </row>
    <row r="90" spans="1:22" x14ac:dyDescent="0.2">
      <c r="A90" s="11">
        <v>40384</v>
      </c>
      <c r="B90">
        <v>10.3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1.33</v>
      </c>
      <c r="J90">
        <v>0</v>
      </c>
      <c r="K90">
        <v>0</v>
      </c>
      <c r="L90">
        <v>0</v>
      </c>
      <c r="M90">
        <v>0</v>
      </c>
      <c r="N90">
        <v>0</v>
      </c>
      <c r="O90">
        <v>0.66</v>
      </c>
      <c r="P90">
        <v>0</v>
      </c>
      <c r="Q90">
        <v>0</v>
      </c>
      <c r="R90">
        <v>0</v>
      </c>
      <c r="S90">
        <v>0</v>
      </c>
      <c r="T90">
        <f t="shared" si="0"/>
        <v>12.290000000000001</v>
      </c>
      <c r="U90">
        <v>4.66</v>
      </c>
      <c r="V90">
        <f t="shared" si="1"/>
        <v>16.950000000000003</v>
      </c>
    </row>
    <row r="91" spans="1:22" x14ac:dyDescent="0.2">
      <c r="A91" s="11">
        <v>40385</v>
      </c>
      <c r="B91">
        <v>10.3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1.33</v>
      </c>
      <c r="J91">
        <v>0</v>
      </c>
      <c r="K91">
        <v>0</v>
      </c>
      <c r="L91">
        <v>0</v>
      </c>
      <c r="M91">
        <v>0</v>
      </c>
      <c r="N91">
        <v>0</v>
      </c>
      <c r="O91">
        <v>0.66</v>
      </c>
      <c r="P91">
        <v>0</v>
      </c>
      <c r="Q91">
        <v>0</v>
      </c>
      <c r="R91">
        <v>0</v>
      </c>
      <c r="S91">
        <v>0</v>
      </c>
      <c r="T91">
        <f t="shared" si="0"/>
        <v>12.290000000000001</v>
      </c>
      <c r="U91">
        <v>4.66</v>
      </c>
      <c r="V91">
        <f t="shared" si="1"/>
        <v>16.950000000000003</v>
      </c>
    </row>
    <row r="92" spans="1:22" x14ac:dyDescent="0.2">
      <c r="A92" s="11">
        <v>40386</v>
      </c>
      <c r="B92">
        <v>36</v>
      </c>
      <c r="C92">
        <v>0</v>
      </c>
      <c r="D92">
        <v>0</v>
      </c>
      <c r="E92">
        <v>3</v>
      </c>
      <c r="F92">
        <v>0</v>
      </c>
      <c r="G92">
        <v>0</v>
      </c>
      <c r="H92">
        <v>0</v>
      </c>
      <c r="I92">
        <v>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0"/>
        <v>43</v>
      </c>
      <c r="U92">
        <v>4</v>
      </c>
      <c r="V92">
        <f t="shared" si="1"/>
        <v>47</v>
      </c>
    </row>
    <row r="93" spans="1:22" x14ac:dyDescent="0.2">
      <c r="A93" s="11">
        <v>40387</v>
      </c>
      <c r="B93">
        <v>3.5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0.5</v>
      </c>
      <c r="J93">
        <v>0</v>
      </c>
      <c r="K93">
        <v>0</v>
      </c>
      <c r="L93">
        <v>0</v>
      </c>
      <c r="M93">
        <v>0.5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f t="shared" si="0"/>
        <v>5.5</v>
      </c>
      <c r="U93">
        <v>2.5</v>
      </c>
      <c r="V93">
        <f t="shared" ref="V93:V116" si="2">SUM(T93:U93)</f>
        <v>8</v>
      </c>
    </row>
    <row r="94" spans="1:22" x14ac:dyDescent="0.2">
      <c r="A94" s="11">
        <v>40388</v>
      </c>
      <c r="B94">
        <v>4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0"/>
        <v>5</v>
      </c>
      <c r="U94">
        <v>1</v>
      </c>
      <c r="V94">
        <f t="shared" si="2"/>
        <v>6</v>
      </c>
    </row>
    <row r="95" spans="1:22" x14ac:dyDescent="0.2">
      <c r="A95" s="11">
        <v>40389</v>
      </c>
      <c r="B95">
        <v>72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f t="shared" ref="T95:T115" si="3">SUM(B95:S95)</f>
        <v>85</v>
      </c>
      <c r="U95">
        <v>7</v>
      </c>
      <c r="V95">
        <f t="shared" si="2"/>
        <v>92</v>
      </c>
    </row>
    <row r="96" spans="1:22" x14ac:dyDescent="0.2">
      <c r="A96" s="11">
        <v>40390</v>
      </c>
      <c r="B96">
        <v>33.299999999999997</v>
      </c>
      <c r="C96">
        <v>1</v>
      </c>
      <c r="D96">
        <v>0</v>
      </c>
      <c r="E96">
        <v>0</v>
      </c>
      <c r="F96">
        <v>0.33</v>
      </c>
      <c r="G96">
        <v>0</v>
      </c>
      <c r="H96">
        <v>0</v>
      </c>
      <c r="I96">
        <v>5</v>
      </c>
      <c r="J96">
        <v>0</v>
      </c>
      <c r="K96">
        <v>0</v>
      </c>
      <c r="L96">
        <v>0</v>
      </c>
      <c r="M96">
        <v>0.33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f t="shared" si="3"/>
        <v>40.959999999999994</v>
      </c>
      <c r="U96">
        <v>2</v>
      </c>
      <c r="V96">
        <f t="shared" si="2"/>
        <v>42.959999999999994</v>
      </c>
    </row>
    <row r="97" spans="1:22" x14ac:dyDescent="0.2">
      <c r="A97" s="11">
        <v>40391</v>
      </c>
      <c r="B97">
        <v>33.299999999999997</v>
      </c>
      <c r="C97">
        <v>1</v>
      </c>
      <c r="D97">
        <v>0</v>
      </c>
      <c r="E97">
        <v>0</v>
      </c>
      <c r="F97">
        <v>0.33</v>
      </c>
      <c r="G97">
        <v>0</v>
      </c>
      <c r="H97">
        <v>0</v>
      </c>
      <c r="I97">
        <v>5</v>
      </c>
      <c r="J97">
        <v>0</v>
      </c>
      <c r="K97">
        <v>0</v>
      </c>
      <c r="L97">
        <v>0</v>
      </c>
      <c r="M97">
        <v>0.33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f t="shared" si="3"/>
        <v>40.959999999999994</v>
      </c>
      <c r="U97">
        <v>2</v>
      </c>
      <c r="V97">
        <f t="shared" si="2"/>
        <v>42.959999999999994</v>
      </c>
    </row>
    <row r="98" spans="1:22" x14ac:dyDescent="0.2">
      <c r="A98" s="11">
        <v>40392</v>
      </c>
      <c r="B98">
        <v>33.299999999999997</v>
      </c>
      <c r="C98">
        <v>1</v>
      </c>
      <c r="D98">
        <v>0</v>
      </c>
      <c r="E98">
        <v>0</v>
      </c>
      <c r="F98">
        <v>0.33</v>
      </c>
      <c r="G98">
        <v>0</v>
      </c>
      <c r="H98">
        <v>0</v>
      </c>
      <c r="I98">
        <v>5</v>
      </c>
      <c r="J98">
        <v>0</v>
      </c>
      <c r="K98">
        <v>0</v>
      </c>
      <c r="L98">
        <v>0</v>
      </c>
      <c r="M98">
        <v>0.33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f t="shared" si="3"/>
        <v>40.959999999999994</v>
      </c>
      <c r="U98">
        <v>2</v>
      </c>
      <c r="V98">
        <f t="shared" si="2"/>
        <v>42.959999999999994</v>
      </c>
    </row>
    <row r="99" spans="1:22" x14ac:dyDescent="0.2">
      <c r="A99" s="11">
        <v>40393</v>
      </c>
      <c r="B99">
        <v>37</v>
      </c>
      <c r="C99">
        <v>0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6</v>
      </c>
      <c r="J99" s="4">
        <v>0</v>
      </c>
      <c r="K99" s="4">
        <v>0</v>
      </c>
      <c r="L99" s="4">
        <v>0</v>
      </c>
      <c r="M99" s="4">
        <v>0</v>
      </c>
      <c r="N99" s="1">
        <v>0</v>
      </c>
      <c r="O99" s="4">
        <v>0</v>
      </c>
      <c r="P99" s="4">
        <v>0</v>
      </c>
      <c r="Q99" s="1">
        <v>0</v>
      </c>
      <c r="R99" s="4">
        <v>0</v>
      </c>
      <c r="S99" s="4">
        <v>0</v>
      </c>
      <c r="T99">
        <f t="shared" si="3"/>
        <v>43</v>
      </c>
      <c r="U99">
        <v>2</v>
      </c>
      <c r="V99">
        <f t="shared" si="2"/>
        <v>45</v>
      </c>
    </row>
    <row r="100" spans="1:22" x14ac:dyDescent="0.2">
      <c r="A100" s="11">
        <v>40394</v>
      </c>
      <c r="B100">
        <v>28</v>
      </c>
      <c r="C100">
        <v>3</v>
      </c>
      <c r="D100">
        <v>0</v>
      </c>
      <c r="E100">
        <v>2</v>
      </c>
      <c r="F100">
        <v>0</v>
      </c>
      <c r="G100">
        <v>0</v>
      </c>
      <c r="H100" s="1">
        <v>0</v>
      </c>
      <c r="I100" s="4">
        <v>8</v>
      </c>
      <c r="J100" s="4">
        <v>0</v>
      </c>
      <c r="K100" s="4">
        <v>0</v>
      </c>
      <c r="L100" s="4">
        <v>3</v>
      </c>
      <c r="M100" s="4">
        <v>0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4">
        <v>0</v>
      </c>
      <c r="T100">
        <f t="shared" si="3"/>
        <v>44</v>
      </c>
      <c r="U100">
        <v>3</v>
      </c>
      <c r="V100">
        <f t="shared" si="2"/>
        <v>47</v>
      </c>
    </row>
    <row r="101" spans="1:22" x14ac:dyDescent="0.2">
      <c r="A101" s="11">
        <v>40395</v>
      </c>
      <c r="B101">
        <v>14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10</v>
      </c>
      <c r="J101" s="4">
        <v>0</v>
      </c>
      <c r="K101" s="4">
        <v>0</v>
      </c>
      <c r="L101" s="4">
        <v>1</v>
      </c>
      <c r="M101" s="4">
        <v>1</v>
      </c>
      <c r="N101" s="1">
        <v>0</v>
      </c>
      <c r="O101" s="4">
        <v>1</v>
      </c>
      <c r="P101" s="4">
        <v>0</v>
      </c>
      <c r="Q101" s="1">
        <v>0</v>
      </c>
      <c r="R101" s="4">
        <v>0</v>
      </c>
      <c r="S101" s="4">
        <v>0</v>
      </c>
      <c r="T101">
        <f t="shared" si="3"/>
        <v>27</v>
      </c>
      <c r="U101">
        <v>0</v>
      </c>
      <c r="V101">
        <f t="shared" si="2"/>
        <v>27</v>
      </c>
    </row>
    <row r="102" spans="1:22" x14ac:dyDescent="0.2">
      <c r="A102" s="11">
        <v>40396</v>
      </c>
      <c r="B102">
        <v>12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f t="shared" si="3"/>
        <v>18</v>
      </c>
      <c r="U102">
        <v>1</v>
      </c>
      <c r="V102">
        <f t="shared" si="2"/>
        <v>19</v>
      </c>
    </row>
    <row r="103" spans="1:22" x14ac:dyDescent="0.2">
      <c r="A103" s="11">
        <v>40397</v>
      </c>
      <c r="B103">
        <v>24</v>
      </c>
      <c r="C103">
        <v>3.33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30.6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0</v>
      </c>
      <c r="Q103">
        <v>0</v>
      </c>
      <c r="R103">
        <v>0</v>
      </c>
      <c r="S103">
        <v>0</v>
      </c>
      <c r="T103">
        <f t="shared" si="3"/>
        <v>61.93</v>
      </c>
      <c r="U103">
        <v>3.66</v>
      </c>
      <c r="V103">
        <f t="shared" si="2"/>
        <v>65.59</v>
      </c>
    </row>
    <row r="104" spans="1:22" x14ac:dyDescent="0.2">
      <c r="A104" s="11">
        <v>40398</v>
      </c>
      <c r="B104">
        <v>24</v>
      </c>
      <c r="C104">
        <v>3.33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30.6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</v>
      </c>
      <c r="P104">
        <v>0</v>
      </c>
      <c r="Q104">
        <v>0</v>
      </c>
      <c r="R104">
        <v>0</v>
      </c>
      <c r="S104">
        <v>0</v>
      </c>
      <c r="T104">
        <f t="shared" si="3"/>
        <v>61.93</v>
      </c>
      <c r="U104">
        <v>3.66</v>
      </c>
      <c r="V104">
        <f t="shared" si="2"/>
        <v>65.59</v>
      </c>
    </row>
    <row r="105" spans="1:22" x14ac:dyDescent="0.2">
      <c r="A105" s="11">
        <v>40399</v>
      </c>
      <c r="B105">
        <v>24</v>
      </c>
      <c r="C105">
        <v>3.33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30.6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</v>
      </c>
      <c r="P105">
        <v>0</v>
      </c>
      <c r="Q105">
        <v>0</v>
      </c>
      <c r="R105">
        <v>0</v>
      </c>
      <c r="S105">
        <v>0</v>
      </c>
      <c r="T105">
        <f t="shared" si="3"/>
        <v>61.93</v>
      </c>
      <c r="U105">
        <v>3.66</v>
      </c>
      <c r="V105">
        <f t="shared" si="2"/>
        <v>65.59</v>
      </c>
    </row>
    <row r="106" spans="1:22" x14ac:dyDescent="0.2">
      <c r="A106" s="11">
        <v>40400</v>
      </c>
      <c r="B106">
        <v>34</v>
      </c>
      <c r="C106">
        <v>2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f t="shared" si="3"/>
        <v>49</v>
      </c>
      <c r="U106">
        <v>25</v>
      </c>
      <c r="V106">
        <f t="shared" si="2"/>
        <v>74</v>
      </c>
    </row>
    <row r="107" spans="1:22" x14ac:dyDescent="0.2">
      <c r="A107" s="11">
        <v>40401</v>
      </c>
      <c r="B107">
        <v>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f t="shared" si="3"/>
        <v>31</v>
      </c>
      <c r="U107">
        <v>3</v>
      </c>
      <c r="V107">
        <f t="shared" si="2"/>
        <v>34</v>
      </c>
    </row>
    <row r="108" spans="1:22" x14ac:dyDescent="0.2">
      <c r="A108" s="11">
        <v>40402</v>
      </c>
      <c r="B108">
        <v>15</v>
      </c>
      <c r="C108">
        <v>0</v>
      </c>
      <c r="D108">
        <v>0</v>
      </c>
      <c r="E108">
        <v>2</v>
      </c>
      <c r="F108">
        <v>0</v>
      </c>
      <c r="G108">
        <v>0</v>
      </c>
      <c r="H108" s="1">
        <v>0</v>
      </c>
      <c r="I108" s="4">
        <v>8</v>
      </c>
      <c r="J108" s="4">
        <v>0</v>
      </c>
      <c r="K108" s="4">
        <v>0</v>
      </c>
      <c r="L108" s="4">
        <v>0</v>
      </c>
      <c r="M108" s="4">
        <v>0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4">
        <v>0</v>
      </c>
      <c r="T108">
        <f t="shared" si="3"/>
        <v>25</v>
      </c>
      <c r="U108">
        <v>5</v>
      </c>
      <c r="V108">
        <f t="shared" si="2"/>
        <v>30</v>
      </c>
    </row>
    <row r="109" spans="1:22" x14ac:dyDescent="0.2">
      <c r="A109" s="11">
        <v>40403</v>
      </c>
      <c r="B109">
        <v>30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3"/>
        <v>38</v>
      </c>
      <c r="U109">
        <v>1</v>
      </c>
      <c r="V109">
        <f t="shared" si="2"/>
        <v>39</v>
      </c>
    </row>
    <row r="110" spans="1:22" x14ac:dyDescent="0.2">
      <c r="A110" s="11">
        <v>40404</v>
      </c>
      <c r="B110">
        <v>4.75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9.5</v>
      </c>
      <c r="J110">
        <v>0</v>
      </c>
      <c r="K110">
        <v>0</v>
      </c>
      <c r="L110">
        <v>0.25</v>
      </c>
      <c r="M110">
        <v>0</v>
      </c>
      <c r="N110">
        <v>0</v>
      </c>
      <c r="O110">
        <v>2.75</v>
      </c>
      <c r="P110">
        <v>0</v>
      </c>
      <c r="Q110">
        <v>0</v>
      </c>
      <c r="R110">
        <v>0</v>
      </c>
      <c r="S110">
        <v>0</v>
      </c>
      <c r="T110">
        <f t="shared" si="3"/>
        <v>17.25</v>
      </c>
      <c r="U110">
        <v>0.5</v>
      </c>
      <c r="V110">
        <f t="shared" si="2"/>
        <v>17.75</v>
      </c>
    </row>
    <row r="111" spans="1:22" x14ac:dyDescent="0.2">
      <c r="A111" s="11">
        <v>40405</v>
      </c>
      <c r="B111">
        <v>4.75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9.5</v>
      </c>
      <c r="J111">
        <v>0</v>
      </c>
      <c r="K111">
        <v>0</v>
      </c>
      <c r="L111">
        <v>0.25</v>
      </c>
      <c r="M111">
        <v>0</v>
      </c>
      <c r="N111">
        <v>0</v>
      </c>
      <c r="O111">
        <v>2.75</v>
      </c>
      <c r="P111">
        <v>0</v>
      </c>
      <c r="Q111">
        <v>0</v>
      </c>
      <c r="R111">
        <v>0</v>
      </c>
      <c r="S111">
        <v>0</v>
      </c>
      <c r="T111">
        <f t="shared" si="3"/>
        <v>17.25</v>
      </c>
      <c r="U111">
        <v>0.5</v>
      </c>
      <c r="V111">
        <f t="shared" si="2"/>
        <v>17.75</v>
      </c>
    </row>
    <row r="112" spans="1:22" x14ac:dyDescent="0.2">
      <c r="A112" s="11">
        <v>40406</v>
      </c>
      <c r="B112">
        <v>4.75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9.5</v>
      </c>
      <c r="J112">
        <v>0</v>
      </c>
      <c r="K112">
        <v>0</v>
      </c>
      <c r="L112">
        <v>0.25</v>
      </c>
      <c r="M112">
        <v>0</v>
      </c>
      <c r="N112">
        <v>0</v>
      </c>
      <c r="O112">
        <v>2.75</v>
      </c>
      <c r="P112">
        <v>0</v>
      </c>
      <c r="Q112">
        <v>0</v>
      </c>
      <c r="R112">
        <v>0</v>
      </c>
      <c r="S112">
        <v>0</v>
      </c>
      <c r="T112">
        <f t="shared" si="3"/>
        <v>17.25</v>
      </c>
      <c r="U112">
        <v>0.5</v>
      </c>
      <c r="V112">
        <f t="shared" si="2"/>
        <v>17.75</v>
      </c>
    </row>
    <row r="113" spans="1:22" x14ac:dyDescent="0.2">
      <c r="A113" s="11">
        <v>40407</v>
      </c>
      <c r="B113">
        <v>4.75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9.5</v>
      </c>
      <c r="J113">
        <v>0</v>
      </c>
      <c r="K113">
        <v>0</v>
      </c>
      <c r="L113">
        <v>0.25</v>
      </c>
      <c r="M113">
        <v>0</v>
      </c>
      <c r="N113">
        <v>0</v>
      </c>
      <c r="O113">
        <v>2.75</v>
      </c>
      <c r="P113">
        <v>0</v>
      </c>
      <c r="Q113">
        <v>0</v>
      </c>
      <c r="R113">
        <v>0</v>
      </c>
      <c r="S113">
        <v>0</v>
      </c>
      <c r="T113">
        <f t="shared" si="3"/>
        <v>17.25</v>
      </c>
      <c r="U113">
        <v>0.5</v>
      </c>
      <c r="V113">
        <f t="shared" si="2"/>
        <v>17.75</v>
      </c>
    </row>
    <row r="114" spans="1:22" x14ac:dyDescent="0.2">
      <c r="A114" s="11">
        <v>40408</v>
      </c>
      <c r="B114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7</v>
      </c>
      <c r="P114">
        <v>0</v>
      </c>
      <c r="Q114">
        <v>0</v>
      </c>
      <c r="R114">
        <v>0</v>
      </c>
      <c r="S114">
        <v>0</v>
      </c>
      <c r="T114">
        <f t="shared" si="3"/>
        <v>22</v>
      </c>
      <c r="U114">
        <v>5</v>
      </c>
      <c r="V114">
        <f t="shared" si="2"/>
        <v>27</v>
      </c>
    </row>
    <row r="115" spans="1:22" x14ac:dyDescent="0.2">
      <c r="A115" s="11">
        <v>40409</v>
      </c>
      <c r="B115">
        <v>24.5</v>
      </c>
      <c r="C115">
        <v>0</v>
      </c>
      <c r="D115">
        <v>0</v>
      </c>
      <c r="E115">
        <v>0</v>
      </c>
      <c r="F115">
        <v>0</v>
      </c>
      <c r="G115">
        <v>0</v>
      </c>
      <c r="H115" s="1">
        <v>0</v>
      </c>
      <c r="I115" s="4">
        <v>9.5</v>
      </c>
      <c r="J115" s="4">
        <v>0</v>
      </c>
      <c r="K115" s="4">
        <v>0</v>
      </c>
      <c r="L115" s="4">
        <v>0</v>
      </c>
      <c r="M115" s="4">
        <v>0</v>
      </c>
      <c r="N115" s="1">
        <v>0</v>
      </c>
      <c r="O115" s="4">
        <v>4</v>
      </c>
      <c r="P115" s="4">
        <v>0</v>
      </c>
      <c r="Q115" s="1">
        <v>0</v>
      </c>
      <c r="R115" s="4">
        <v>0</v>
      </c>
      <c r="S115" s="4">
        <v>0</v>
      </c>
      <c r="T115">
        <f t="shared" si="3"/>
        <v>38</v>
      </c>
      <c r="U115">
        <v>1.5</v>
      </c>
      <c r="V115">
        <f t="shared" si="2"/>
        <v>39.5</v>
      </c>
    </row>
    <row r="116" spans="1:22" x14ac:dyDescent="0.2">
      <c r="A116" s="11">
        <v>40410</v>
      </c>
      <c r="B116">
        <v>24.5</v>
      </c>
      <c r="C116">
        <v>0</v>
      </c>
      <c r="D116">
        <v>0</v>
      </c>
      <c r="E116">
        <v>0</v>
      </c>
      <c r="F116">
        <v>0</v>
      </c>
      <c r="G116">
        <v>0</v>
      </c>
      <c r="H116" s="1">
        <v>0</v>
      </c>
      <c r="I116" s="4">
        <v>9.5</v>
      </c>
      <c r="J116" s="4">
        <v>0</v>
      </c>
      <c r="K116" s="4">
        <v>0</v>
      </c>
      <c r="L116" s="4">
        <v>0</v>
      </c>
      <c r="M116" s="4">
        <v>0</v>
      </c>
      <c r="N116" s="1">
        <v>0</v>
      </c>
      <c r="O116" s="4">
        <v>4</v>
      </c>
      <c r="P116" s="4">
        <v>0</v>
      </c>
      <c r="Q116" s="1">
        <v>0</v>
      </c>
      <c r="R116" s="4">
        <v>0</v>
      </c>
      <c r="S116" s="4">
        <v>0</v>
      </c>
      <c r="T116">
        <f t="shared" ref="T116:T119" si="4">SUM(B116:S116)</f>
        <v>38</v>
      </c>
      <c r="U116">
        <v>1.5</v>
      </c>
      <c r="V116">
        <f t="shared" si="2"/>
        <v>39.5</v>
      </c>
    </row>
    <row r="117" spans="1:22" x14ac:dyDescent="0.2">
      <c r="A117" s="11">
        <v>40411</v>
      </c>
      <c r="B117">
        <v>13.33</v>
      </c>
      <c r="C117">
        <v>0</v>
      </c>
      <c r="D117">
        <v>0</v>
      </c>
      <c r="E117">
        <v>0</v>
      </c>
      <c r="F117">
        <v>0</v>
      </c>
      <c r="G117">
        <v>0</v>
      </c>
      <c r="H117" s="1">
        <v>0</v>
      </c>
      <c r="I117" s="4">
        <v>12.67</v>
      </c>
      <c r="J117" s="4">
        <v>0</v>
      </c>
      <c r="K117" s="4">
        <v>0</v>
      </c>
      <c r="L117" s="4">
        <v>0</v>
      </c>
      <c r="M117" s="4">
        <v>0</v>
      </c>
      <c r="N117" s="1">
        <v>0</v>
      </c>
      <c r="O117" s="4">
        <v>1.33</v>
      </c>
      <c r="P117" s="4">
        <v>0</v>
      </c>
      <c r="Q117" s="1">
        <v>0</v>
      </c>
      <c r="R117" s="4">
        <v>0</v>
      </c>
      <c r="S117" s="4">
        <v>0</v>
      </c>
      <c r="T117">
        <f t="shared" si="4"/>
        <v>27.33</v>
      </c>
      <c r="U117">
        <v>2</v>
      </c>
      <c r="V117">
        <f>SUM('Trap 37'!U117:U117)</f>
        <v>13.33</v>
      </c>
    </row>
    <row r="118" spans="1:22" x14ac:dyDescent="0.2">
      <c r="A118" s="11">
        <v>40412</v>
      </c>
      <c r="B118">
        <v>13.33</v>
      </c>
      <c r="C118">
        <v>0</v>
      </c>
      <c r="D118">
        <v>0</v>
      </c>
      <c r="E118">
        <v>0</v>
      </c>
      <c r="F118">
        <v>0</v>
      </c>
      <c r="G118">
        <v>0</v>
      </c>
      <c r="H118" s="1">
        <v>0</v>
      </c>
      <c r="I118" s="4">
        <v>12.67</v>
      </c>
      <c r="J118" s="4">
        <v>0</v>
      </c>
      <c r="K118" s="4">
        <v>0</v>
      </c>
      <c r="L118" s="4">
        <v>0</v>
      </c>
      <c r="M118" s="4">
        <v>0</v>
      </c>
      <c r="N118" s="1">
        <v>0</v>
      </c>
      <c r="O118" s="4">
        <v>1.33</v>
      </c>
      <c r="P118" s="4">
        <v>0</v>
      </c>
      <c r="Q118" s="1">
        <v>0</v>
      </c>
      <c r="R118" s="4">
        <v>0</v>
      </c>
      <c r="S118" s="4">
        <v>0</v>
      </c>
      <c r="T118">
        <f t="shared" si="4"/>
        <v>27.33</v>
      </c>
      <c r="U118">
        <v>2</v>
      </c>
      <c r="V118">
        <f>SUM('Trap 37'!U118:U118)</f>
        <v>13.33</v>
      </c>
    </row>
    <row r="119" spans="1:22" x14ac:dyDescent="0.2">
      <c r="A119" s="11">
        <v>40413</v>
      </c>
      <c r="B119">
        <v>13.33</v>
      </c>
      <c r="C119">
        <v>0</v>
      </c>
      <c r="D119">
        <v>0</v>
      </c>
      <c r="E119">
        <v>0</v>
      </c>
      <c r="F119">
        <v>0</v>
      </c>
      <c r="G119">
        <v>0</v>
      </c>
      <c r="H119" s="1">
        <v>0</v>
      </c>
      <c r="I119" s="4">
        <v>12.67</v>
      </c>
      <c r="J119" s="4">
        <v>0</v>
      </c>
      <c r="K119" s="4">
        <v>0</v>
      </c>
      <c r="L119" s="4">
        <v>0</v>
      </c>
      <c r="M119" s="4">
        <v>0</v>
      </c>
      <c r="N119" s="1">
        <v>0</v>
      </c>
      <c r="O119" s="4">
        <v>1.33</v>
      </c>
      <c r="P119" s="4">
        <v>0</v>
      </c>
      <c r="Q119" s="1">
        <v>0</v>
      </c>
      <c r="R119" s="4">
        <v>0</v>
      </c>
      <c r="S119" s="4">
        <v>0</v>
      </c>
      <c r="T119">
        <f t="shared" si="4"/>
        <v>27.33</v>
      </c>
      <c r="U119">
        <v>2</v>
      </c>
      <c r="V119">
        <f>SUM('Trap 37'!U119:U119)</f>
        <v>13.33</v>
      </c>
    </row>
    <row r="120" spans="1:22" x14ac:dyDescent="0.2">
      <c r="A120" s="11">
        <v>40414</v>
      </c>
      <c r="B120">
        <v>49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</v>
      </c>
      <c r="P120">
        <v>0</v>
      </c>
      <c r="Q120">
        <v>0</v>
      </c>
      <c r="R120">
        <v>0</v>
      </c>
      <c r="S120">
        <v>0</v>
      </c>
      <c r="T120">
        <f t="shared" ref="T120:T157" si="5">SUM(B120:S120)</f>
        <v>71</v>
      </c>
      <c r="U120">
        <v>5</v>
      </c>
      <c r="V120">
        <f t="shared" ref="V120:V156" si="6">SUM(T120:U120)</f>
        <v>76</v>
      </c>
    </row>
    <row r="121" spans="1:22" x14ac:dyDescent="0.2">
      <c r="A121" s="11">
        <v>40415</v>
      </c>
      <c r="B121">
        <v>17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0</v>
      </c>
      <c r="S121">
        <v>0</v>
      </c>
      <c r="T121">
        <f t="shared" si="5"/>
        <v>34</v>
      </c>
      <c r="U121">
        <v>7</v>
      </c>
      <c r="V121">
        <f t="shared" si="6"/>
        <v>41</v>
      </c>
    </row>
    <row r="122" spans="1:22" x14ac:dyDescent="0.2">
      <c r="A122" s="11">
        <v>40416</v>
      </c>
      <c r="B122">
        <v>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  <c r="T122">
        <f t="shared" si="5"/>
        <v>17</v>
      </c>
      <c r="U122">
        <v>8</v>
      </c>
      <c r="V122">
        <f t="shared" si="6"/>
        <v>25</v>
      </c>
    </row>
    <row r="123" spans="1:22" x14ac:dyDescent="0.2">
      <c r="A123" s="11">
        <v>40417</v>
      </c>
      <c r="B123" t="s">
        <v>32</v>
      </c>
      <c r="C123" t="s">
        <v>32</v>
      </c>
      <c r="D123" t="s">
        <v>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>
        <v>113</v>
      </c>
      <c r="U123">
        <v>50</v>
      </c>
      <c r="V123">
        <f t="shared" si="6"/>
        <v>163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</row>
    <row r="127" spans="1:22" x14ac:dyDescent="0.2">
      <c r="A127" s="11">
        <v>40421</v>
      </c>
      <c r="B127">
        <v>53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0</v>
      </c>
      <c r="T127">
        <f t="shared" si="5"/>
        <v>56</v>
      </c>
      <c r="U127">
        <v>8</v>
      </c>
      <c r="V127">
        <f t="shared" si="6"/>
        <v>64</v>
      </c>
    </row>
    <row r="128" spans="1:22" x14ac:dyDescent="0.2">
      <c r="A128" s="11">
        <v>40422</v>
      </c>
      <c r="H128" s="1"/>
      <c r="N128" s="1"/>
      <c r="Q128" s="1"/>
      <c r="T128">
        <f t="shared" si="5"/>
        <v>0</v>
      </c>
      <c r="V128">
        <f t="shared" si="6"/>
        <v>0</v>
      </c>
    </row>
    <row r="129" spans="1:22" x14ac:dyDescent="0.2">
      <c r="A129" s="11">
        <v>40423</v>
      </c>
      <c r="H129" s="1"/>
      <c r="N129" s="1"/>
      <c r="Q129" s="1"/>
      <c r="T129">
        <f t="shared" si="5"/>
        <v>0</v>
      </c>
      <c r="V129">
        <f t="shared" si="6"/>
        <v>0</v>
      </c>
    </row>
    <row r="130" spans="1:22" x14ac:dyDescent="0.2">
      <c r="A130" s="11">
        <v>40424</v>
      </c>
      <c r="H130" s="1"/>
      <c r="N130" s="1"/>
      <c r="Q130" s="1"/>
      <c r="T130">
        <v>6</v>
      </c>
      <c r="U130">
        <v>2</v>
      </c>
      <c r="V130">
        <f t="shared" si="6"/>
        <v>8</v>
      </c>
    </row>
    <row r="131" spans="1:22" x14ac:dyDescent="0.2">
      <c r="A131" s="11">
        <v>40425</v>
      </c>
      <c r="H131" s="1"/>
      <c r="N131" s="1"/>
      <c r="Q131" s="1"/>
      <c r="T131">
        <f t="shared" si="5"/>
        <v>0</v>
      </c>
      <c r="V131">
        <f t="shared" si="6"/>
        <v>0</v>
      </c>
    </row>
    <row r="132" spans="1:22" x14ac:dyDescent="0.2">
      <c r="A132" s="11">
        <v>40426</v>
      </c>
      <c r="H132" s="1"/>
      <c r="N132" s="1"/>
      <c r="Q132" s="1"/>
      <c r="T132">
        <f t="shared" si="5"/>
        <v>0</v>
      </c>
      <c r="V132">
        <f t="shared" si="6"/>
        <v>0</v>
      </c>
    </row>
    <row r="133" spans="1:22" x14ac:dyDescent="0.2">
      <c r="A133" s="11">
        <v>40427</v>
      </c>
      <c r="H133" s="1"/>
      <c r="N133" s="1"/>
      <c r="Q133" s="1"/>
      <c r="T133">
        <f t="shared" si="5"/>
        <v>0</v>
      </c>
      <c r="V133">
        <f t="shared" si="6"/>
        <v>0</v>
      </c>
    </row>
    <row r="134" spans="1:22" x14ac:dyDescent="0.2">
      <c r="A134" s="11">
        <v>40428</v>
      </c>
      <c r="H134" s="1"/>
      <c r="N134" s="1"/>
      <c r="Q134" s="1"/>
      <c r="T134">
        <f t="shared" si="5"/>
        <v>0</v>
      </c>
      <c r="V134">
        <f t="shared" si="6"/>
        <v>0</v>
      </c>
    </row>
    <row r="135" spans="1:22" x14ac:dyDescent="0.2">
      <c r="A135" s="11">
        <v>40429</v>
      </c>
      <c r="H135" s="1"/>
      <c r="N135" s="1"/>
      <c r="Q135" s="1"/>
      <c r="T135">
        <f t="shared" si="5"/>
        <v>0</v>
      </c>
      <c r="V135">
        <f t="shared" si="6"/>
        <v>0</v>
      </c>
    </row>
    <row r="136" spans="1:22" x14ac:dyDescent="0.2">
      <c r="A136" s="11">
        <v>40430</v>
      </c>
      <c r="H136" s="1"/>
      <c r="N136" s="1"/>
      <c r="Q136" s="1"/>
      <c r="T136">
        <f t="shared" si="5"/>
        <v>0</v>
      </c>
      <c r="V136">
        <f t="shared" si="6"/>
        <v>0</v>
      </c>
    </row>
    <row r="137" spans="1:22" x14ac:dyDescent="0.2">
      <c r="A137" s="11">
        <v>40431</v>
      </c>
      <c r="H137" s="1"/>
      <c r="N137" s="1"/>
      <c r="Q137" s="1"/>
      <c r="T137">
        <f t="shared" si="5"/>
        <v>0</v>
      </c>
      <c r="V137">
        <f t="shared" si="6"/>
        <v>0</v>
      </c>
    </row>
    <row r="138" spans="1:22" x14ac:dyDescent="0.2">
      <c r="A138" s="11">
        <v>40432</v>
      </c>
      <c r="H138" s="1"/>
      <c r="N138" s="1"/>
      <c r="Q138" s="1"/>
      <c r="T138">
        <f t="shared" si="5"/>
        <v>0</v>
      </c>
      <c r="V138">
        <f t="shared" si="6"/>
        <v>0</v>
      </c>
    </row>
    <row r="139" spans="1:22" x14ac:dyDescent="0.2">
      <c r="A139" s="11">
        <v>40433</v>
      </c>
      <c r="H139" s="1"/>
      <c r="N139" s="1"/>
      <c r="Q139" s="1"/>
      <c r="T139">
        <f t="shared" si="5"/>
        <v>0</v>
      </c>
      <c r="V139">
        <f t="shared" si="6"/>
        <v>0</v>
      </c>
    </row>
    <row r="140" spans="1:22" x14ac:dyDescent="0.2">
      <c r="A140" s="11">
        <v>40434</v>
      </c>
      <c r="H140" s="1"/>
      <c r="N140" s="1"/>
      <c r="Q140" s="1"/>
      <c r="T140">
        <f t="shared" si="5"/>
        <v>0</v>
      </c>
      <c r="V140">
        <f t="shared" si="6"/>
        <v>0</v>
      </c>
    </row>
    <row r="141" spans="1:22" x14ac:dyDescent="0.2">
      <c r="A141" s="11">
        <v>40435</v>
      </c>
      <c r="H141" s="1"/>
      <c r="N141" s="1"/>
      <c r="Q141" s="1"/>
      <c r="T141">
        <f t="shared" si="5"/>
        <v>0</v>
      </c>
      <c r="V141">
        <f t="shared" si="6"/>
        <v>0</v>
      </c>
    </row>
    <row r="142" spans="1:22" x14ac:dyDescent="0.2">
      <c r="A142" s="11">
        <v>40436</v>
      </c>
      <c r="H142" s="1"/>
      <c r="N142" s="1"/>
      <c r="Q142" s="1"/>
      <c r="T142">
        <f t="shared" si="5"/>
        <v>0</v>
      </c>
      <c r="V142">
        <f t="shared" si="6"/>
        <v>0</v>
      </c>
    </row>
    <row r="143" spans="1:22" x14ac:dyDescent="0.2">
      <c r="A143" s="11">
        <v>40437</v>
      </c>
      <c r="H143" s="1"/>
      <c r="N143" s="1"/>
      <c r="Q143" s="1"/>
      <c r="T143">
        <f t="shared" si="5"/>
        <v>0</v>
      </c>
      <c r="V143">
        <f t="shared" si="6"/>
        <v>0</v>
      </c>
    </row>
    <row r="144" spans="1:22" x14ac:dyDescent="0.2">
      <c r="A144" s="11">
        <v>40438</v>
      </c>
      <c r="H144" s="1"/>
      <c r="N144" s="1"/>
      <c r="Q144" s="1"/>
      <c r="T144">
        <f t="shared" si="5"/>
        <v>0</v>
      </c>
      <c r="V144">
        <f t="shared" si="6"/>
        <v>0</v>
      </c>
    </row>
    <row r="145" spans="1:22" x14ac:dyDescent="0.2">
      <c r="A145" s="11">
        <v>40439</v>
      </c>
      <c r="H145" s="1"/>
      <c r="N145" s="1"/>
      <c r="Q145" s="1"/>
      <c r="T145">
        <f t="shared" si="5"/>
        <v>0</v>
      </c>
      <c r="V145">
        <f t="shared" si="6"/>
        <v>0</v>
      </c>
    </row>
    <row r="146" spans="1:22" x14ac:dyDescent="0.2">
      <c r="A146" s="11">
        <v>40440</v>
      </c>
      <c r="H146" s="1"/>
      <c r="N146" s="1"/>
      <c r="Q146" s="1"/>
      <c r="T146">
        <f t="shared" si="5"/>
        <v>0</v>
      </c>
      <c r="V146">
        <f t="shared" si="6"/>
        <v>0</v>
      </c>
    </row>
    <row r="147" spans="1:22" x14ac:dyDescent="0.2">
      <c r="A147" s="11">
        <v>40441</v>
      </c>
      <c r="H147" s="1"/>
      <c r="N147" s="1"/>
      <c r="Q147" s="1"/>
      <c r="T147">
        <f t="shared" si="5"/>
        <v>0</v>
      </c>
      <c r="V147">
        <f t="shared" si="6"/>
        <v>0</v>
      </c>
    </row>
    <row r="148" spans="1:22" x14ac:dyDescent="0.2">
      <c r="A148" s="11">
        <v>40442</v>
      </c>
      <c r="H148" s="1"/>
      <c r="N148" s="1"/>
      <c r="Q148" s="1"/>
      <c r="T148">
        <f t="shared" si="5"/>
        <v>0</v>
      </c>
      <c r="V148">
        <f t="shared" si="6"/>
        <v>0</v>
      </c>
    </row>
    <row r="149" spans="1:22" x14ac:dyDescent="0.2">
      <c r="A149" s="11">
        <v>40443</v>
      </c>
      <c r="H149" s="1"/>
      <c r="N149" s="1"/>
      <c r="Q149" s="1"/>
      <c r="T149">
        <f t="shared" si="5"/>
        <v>0</v>
      </c>
      <c r="V149">
        <f t="shared" si="6"/>
        <v>0</v>
      </c>
    </row>
    <row r="150" spans="1:22" x14ac:dyDescent="0.2">
      <c r="A150" s="11">
        <v>40444</v>
      </c>
      <c r="H150" s="1"/>
      <c r="N150" s="1"/>
      <c r="Q150" s="1"/>
      <c r="T150">
        <f t="shared" si="5"/>
        <v>0</v>
      </c>
      <c r="V150">
        <f t="shared" si="6"/>
        <v>0</v>
      </c>
    </row>
    <row r="151" spans="1:22" x14ac:dyDescent="0.2">
      <c r="A151" s="11">
        <v>40445</v>
      </c>
      <c r="H151" s="1"/>
      <c r="N151" s="1"/>
      <c r="Q151" s="1"/>
      <c r="T151">
        <f t="shared" si="5"/>
        <v>0</v>
      </c>
      <c r="V151">
        <f t="shared" si="6"/>
        <v>0</v>
      </c>
    </row>
    <row r="152" spans="1:22" x14ac:dyDescent="0.2">
      <c r="A152" s="11">
        <v>40446</v>
      </c>
      <c r="H152" s="1"/>
      <c r="N152" s="1"/>
      <c r="Q152" s="1"/>
      <c r="T152">
        <f t="shared" si="5"/>
        <v>0</v>
      </c>
      <c r="V152">
        <f t="shared" si="6"/>
        <v>0</v>
      </c>
    </row>
    <row r="153" spans="1:22" x14ac:dyDescent="0.2">
      <c r="A153" s="11">
        <v>40447</v>
      </c>
      <c r="H153" s="1"/>
      <c r="N153" s="1"/>
      <c r="Q153" s="1"/>
      <c r="T153">
        <f t="shared" si="5"/>
        <v>0</v>
      </c>
      <c r="V153">
        <f t="shared" si="6"/>
        <v>0</v>
      </c>
    </row>
    <row r="154" spans="1:22" x14ac:dyDescent="0.2">
      <c r="A154" s="11">
        <v>40448</v>
      </c>
      <c r="H154" s="1"/>
      <c r="N154" s="1"/>
      <c r="Q154" s="1"/>
      <c r="T154">
        <f t="shared" si="5"/>
        <v>0</v>
      </c>
      <c r="V154">
        <f t="shared" si="6"/>
        <v>0</v>
      </c>
    </row>
    <row r="155" spans="1:22" x14ac:dyDescent="0.2">
      <c r="A155" s="11">
        <v>40449</v>
      </c>
      <c r="H155" s="1"/>
      <c r="N155" s="1"/>
      <c r="Q155" s="1"/>
      <c r="T155">
        <f t="shared" si="5"/>
        <v>0</v>
      </c>
      <c r="V155">
        <f t="shared" si="6"/>
        <v>0</v>
      </c>
    </row>
    <row r="156" spans="1:22" x14ac:dyDescent="0.2">
      <c r="A156" s="11">
        <v>40450</v>
      </c>
      <c r="H156" s="1"/>
      <c r="N156" s="1"/>
      <c r="Q156" s="1"/>
      <c r="T156">
        <f t="shared" si="5"/>
        <v>0</v>
      </c>
      <c r="V156">
        <f t="shared" si="6"/>
        <v>0</v>
      </c>
    </row>
    <row r="157" spans="1:22" x14ac:dyDescent="0.2">
      <c r="A157" s="11">
        <v>40451</v>
      </c>
      <c r="H157" s="1"/>
      <c r="N157" s="1"/>
      <c r="Q157" s="1"/>
      <c r="T157">
        <f t="shared" si="5"/>
        <v>0</v>
      </c>
      <c r="V157">
        <f t="shared" ref="V157" si="7">SUM(T157:U157)</f>
        <v>0</v>
      </c>
    </row>
  </sheetData>
  <mergeCells count="11">
    <mergeCell ref="I7:N7"/>
    <mergeCell ref="O7:Q7"/>
    <mergeCell ref="R7:S7"/>
    <mergeCell ref="T7:T8"/>
    <mergeCell ref="V7:V8"/>
    <mergeCell ref="B7:H7"/>
    <mergeCell ref="A1:C1"/>
    <mergeCell ref="A2:C2"/>
    <mergeCell ref="A3:C3"/>
    <mergeCell ref="A4:D4"/>
    <mergeCell ref="A5:C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29BC"/>
  </sheetPr>
  <dimension ref="A1"/>
  <sheetViews>
    <sheetView workbookViewId="0">
      <selection activeCell="C34" sqref="C34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29BC"/>
  </sheetPr>
  <dimension ref="A1:V155"/>
  <sheetViews>
    <sheetView zoomScaleNormal="100" workbookViewId="0">
      <pane ySplit="8" topLeftCell="A99" activePane="bottomLeft" state="frozen"/>
      <selection pane="bottomLeft" activeCell="U127" sqref="U127"/>
    </sheetView>
  </sheetViews>
  <sheetFormatPr defaultRowHeight="12.75" x14ac:dyDescent="0.2"/>
  <sheetData>
    <row r="1" spans="1:22" x14ac:dyDescent="0.2">
      <c r="A1" s="68" t="s">
        <v>234</v>
      </c>
      <c r="B1" s="68"/>
      <c r="C1" s="68"/>
      <c r="H1" s="1"/>
      <c r="N1" s="1"/>
      <c r="Q1" s="1"/>
      <c r="S1" s="1"/>
    </row>
    <row r="2" spans="1:22" x14ac:dyDescent="0.2">
      <c r="A2" s="72" t="s">
        <v>68</v>
      </c>
      <c r="B2" s="72"/>
      <c r="C2" s="72"/>
      <c r="H2" s="1"/>
      <c r="N2" s="1"/>
      <c r="Q2" s="1"/>
      <c r="S2" s="1"/>
    </row>
    <row r="3" spans="1:22" x14ac:dyDescent="0.2">
      <c r="A3" s="73" t="s">
        <v>235</v>
      </c>
      <c r="B3" s="73"/>
      <c r="C3" s="73"/>
      <c r="E3" s="65"/>
      <c r="F3" s="65"/>
      <c r="H3" s="1"/>
      <c r="N3" s="1"/>
      <c r="Q3" s="1"/>
      <c r="S3" s="1"/>
    </row>
    <row r="4" spans="1:22" x14ac:dyDescent="0.2">
      <c r="A4" s="73" t="s">
        <v>236</v>
      </c>
      <c r="B4" s="73"/>
      <c r="C4" s="73"/>
      <c r="D4" s="73"/>
      <c r="H4" s="1"/>
      <c r="N4" s="1"/>
      <c r="Q4" s="1"/>
      <c r="S4" s="1"/>
    </row>
    <row r="5" spans="1:22" x14ac:dyDescent="0.2">
      <c r="A5" s="73" t="s">
        <v>237</v>
      </c>
      <c r="B5" s="73"/>
      <c r="C5" s="73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19</v>
      </c>
      <c r="B7" s="71" t="s">
        <v>41</v>
      </c>
      <c r="C7" s="71"/>
      <c r="D7" s="71"/>
      <c r="E7" s="71"/>
      <c r="F7" s="71"/>
      <c r="G7" s="71"/>
      <c r="H7" s="71"/>
      <c r="I7" s="71" t="s">
        <v>42</v>
      </c>
      <c r="J7" s="71"/>
      <c r="K7" s="71"/>
      <c r="L7" s="71"/>
      <c r="M7" s="71"/>
      <c r="N7" s="71"/>
      <c r="O7" s="71" t="s">
        <v>43</v>
      </c>
      <c r="P7" s="71"/>
      <c r="Q7" s="71"/>
      <c r="R7" s="71" t="s">
        <v>44</v>
      </c>
      <c r="S7" s="71"/>
      <c r="T7" s="69" t="s">
        <v>45</v>
      </c>
      <c r="U7" t="s">
        <v>46</v>
      </c>
      <c r="V7" s="70" t="s">
        <v>47</v>
      </c>
    </row>
    <row r="8" spans="1:22" x14ac:dyDescent="0.2">
      <c r="B8" t="s">
        <v>48</v>
      </c>
      <c r="C8" t="s">
        <v>49</v>
      </c>
      <c r="D8" t="s">
        <v>136</v>
      </c>
      <c r="E8" t="s">
        <v>51</v>
      </c>
      <c r="F8" t="s">
        <v>52</v>
      </c>
      <c r="G8" t="s">
        <v>53</v>
      </c>
      <c r="H8" s="1" t="s">
        <v>54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s="1" t="s">
        <v>54</v>
      </c>
      <c r="O8" t="s">
        <v>60</v>
      </c>
      <c r="P8" t="s">
        <v>61</v>
      </c>
      <c r="Q8" s="1" t="s">
        <v>54</v>
      </c>
      <c r="R8" t="s">
        <v>87</v>
      </c>
      <c r="S8" s="1" t="s">
        <v>63</v>
      </c>
      <c r="T8" s="70"/>
      <c r="V8" s="70"/>
    </row>
    <row r="9" spans="1:22" x14ac:dyDescent="0.2">
      <c r="A9" s="11">
        <v>40303</v>
      </c>
      <c r="H9" s="1"/>
      <c r="I9" s="4"/>
      <c r="J9" s="4"/>
      <c r="K9" s="4"/>
      <c r="N9" s="1"/>
      <c r="O9" s="4"/>
      <c r="P9" s="4"/>
      <c r="Q9" s="1"/>
      <c r="R9" s="4"/>
      <c r="S9" s="1"/>
      <c r="T9" s="62">
        <f t="shared" ref="T9:T72" si="0">SUM(B9:S9)</f>
        <v>0</v>
      </c>
      <c r="V9" s="62">
        <f>SUM(T9:U9)</f>
        <v>0</v>
      </c>
    </row>
    <row r="10" spans="1:22" x14ac:dyDescent="0.2">
      <c r="A10" s="11">
        <v>40304</v>
      </c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62">
        <f t="shared" si="0"/>
        <v>0</v>
      </c>
      <c r="V10" s="62">
        <f t="shared" ref="V10:V73" si="1">SUM(T10:U10)</f>
        <v>0</v>
      </c>
    </row>
    <row r="11" spans="1:22" x14ac:dyDescent="0.2">
      <c r="A11" s="11">
        <v>40305</v>
      </c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62">
        <f t="shared" si="0"/>
        <v>0</v>
      </c>
      <c r="U11" s="4"/>
      <c r="V11" s="62">
        <f t="shared" si="1"/>
        <v>0</v>
      </c>
    </row>
    <row r="12" spans="1:22" x14ac:dyDescent="0.2">
      <c r="A12" s="11">
        <v>40306</v>
      </c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62">
        <f t="shared" si="0"/>
        <v>0</v>
      </c>
      <c r="U12" s="4"/>
      <c r="V12" s="62">
        <f t="shared" si="1"/>
        <v>0</v>
      </c>
    </row>
    <row r="13" spans="1:22" x14ac:dyDescent="0.2">
      <c r="A13" s="11">
        <v>40307</v>
      </c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62">
        <f t="shared" si="0"/>
        <v>0</v>
      </c>
      <c r="V13" s="62">
        <f t="shared" si="1"/>
        <v>0</v>
      </c>
    </row>
    <row r="14" spans="1:22" x14ac:dyDescent="0.2">
      <c r="A14" s="11">
        <v>40308</v>
      </c>
      <c r="H14" s="1"/>
      <c r="J14" s="4"/>
      <c r="K14" s="4"/>
      <c r="L14" s="4"/>
      <c r="M14" s="4"/>
      <c r="N14" s="1"/>
      <c r="O14" s="4"/>
      <c r="P14" s="4"/>
      <c r="Q14" s="1"/>
      <c r="R14" s="4"/>
      <c r="S14" s="1"/>
      <c r="T14" s="62">
        <f t="shared" si="0"/>
        <v>0</v>
      </c>
      <c r="V14" s="62">
        <f t="shared" si="1"/>
        <v>0</v>
      </c>
    </row>
    <row r="15" spans="1:22" x14ac:dyDescent="0.2">
      <c r="A15" s="11">
        <v>40309</v>
      </c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62">
        <f t="shared" si="0"/>
        <v>0</v>
      </c>
      <c r="V15" s="62">
        <f t="shared" si="1"/>
        <v>0</v>
      </c>
    </row>
    <row r="16" spans="1:22" x14ac:dyDescent="0.2">
      <c r="A16" s="11">
        <v>40310</v>
      </c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62">
        <f t="shared" si="0"/>
        <v>0</v>
      </c>
      <c r="V16" s="62">
        <f t="shared" si="1"/>
        <v>0</v>
      </c>
    </row>
    <row r="17" spans="1:22" x14ac:dyDescent="0.2">
      <c r="A17" s="11">
        <v>40311</v>
      </c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62">
        <f t="shared" si="0"/>
        <v>0</v>
      </c>
      <c r="V17" s="62">
        <f t="shared" si="1"/>
        <v>0</v>
      </c>
    </row>
    <row r="18" spans="1:22" x14ac:dyDescent="0.2">
      <c r="A18" s="11">
        <v>40312</v>
      </c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62">
        <f t="shared" si="0"/>
        <v>0</v>
      </c>
      <c r="U18" s="4"/>
      <c r="V18" s="62">
        <f t="shared" si="1"/>
        <v>0</v>
      </c>
    </row>
    <row r="19" spans="1:22" x14ac:dyDescent="0.2">
      <c r="A19" s="11">
        <v>40313</v>
      </c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62">
        <f t="shared" si="0"/>
        <v>0</v>
      </c>
      <c r="U19" s="4"/>
      <c r="V19" s="62">
        <f t="shared" si="1"/>
        <v>0</v>
      </c>
    </row>
    <row r="20" spans="1:22" x14ac:dyDescent="0.2">
      <c r="A20" s="11">
        <v>40314</v>
      </c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62">
        <f t="shared" si="0"/>
        <v>0</v>
      </c>
      <c r="U20" s="4"/>
      <c r="V20" s="62">
        <f t="shared" si="1"/>
        <v>0</v>
      </c>
    </row>
    <row r="21" spans="1:22" x14ac:dyDescent="0.2">
      <c r="A21" s="11">
        <v>40315</v>
      </c>
      <c r="H21" s="1"/>
      <c r="I21" s="4"/>
      <c r="J21" s="4"/>
      <c r="K21" s="4"/>
      <c r="L21" s="4"/>
      <c r="M21" s="4"/>
      <c r="N21" s="1"/>
      <c r="O21" s="4"/>
      <c r="P21" s="4"/>
      <c r="Q21" s="1"/>
      <c r="R21" s="4"/>
      <c r="S21" s="1"/>
      <c r="T21" s="62">
        <f t="shared" si="0"/>
        <v>0</v>
      </c>
      <c r="V21" s="62">
        <f t="shared" si="1"/>
        <v>0</v>
      </c>
    </row>
    <row r="22" spans="1:22" x14ac:dyDescent="0.2">
      <c r="A22" s="11">
        <v>40316</v>
      </c>
      <c r="H22" s="1"/>
      <c r="I22" s="4"/>
      <c r="J22" s="4"/>
      <c r="K22" s="4"/>
      <c r="L22" s="4"/>
      <c r="M22" s="4"/>
      <c r="N22" s="1"/>
      <c r="O22" s="4"/>
      <c r="P22" s="4"/>
      <c r="Q22" s="1"/>
      <c r="R22" s="4"/>
      <c r="S22" s="1"/>
      <c r="T22" s="62">
        <f t="shared" si="0"/>
        <v>0</v>
      </c>
      <c r="V22" s="62">
        <f t="shared" si="1"/>
        <v>0</v>
      </c>
    </row>
    <row r="23" spans="1:22" x14ac:dyDescent="0.2">
      <c r="A23" s="11">
        <v>40317</v>
      </c>
      <c r="H23" s="1"/>
      <c r="I23" s="4"/>
      <c r="J23" s="4"/>
      <c r="K23" s="4"/>
      <c r="L23" s="4"/>
      <c r="M23" s="4"/>
      <c r="N23" s="1"/>
      <c r="O23" s="4"/>
      <c r="P23" s="4"/>
      <c r="Q23" s="1"/>
      <c r="R23" s="4"/>
      <c r="S23" s="1"/>
      <c r="T23" s="62">
        <f t="shared" si="0"/>
        <v>0</v>
      </c>
      <c r="V23" s="62">
        <f t="shared" si="1"/>
        <v>0</v>
      </c>
    </row>
    <row r="24" spans="1:22" x14ac:dyDescent="0.2">
      <c r="A24" s="11">
        <v>40318</v>
      </c>
      <c r="T24" s="62">
        <f t="shared" si="0"/>
        <v>0</v>
      </c>
      <c r="V24" s="62">
        <f t="shared" si="1"/>
        <v>0</v>
      </c>
    </row>
    <row r="25" spans="1:22" x14ac:dyDescent="0.2">
      <c r="A25" s="11">
        <v>40319</v>
      </c>
      <c r="T25" s="62">
        <f t="shared" si="0"/>
        <v>0</v>
      </c>
      <c r="V25" s="62">
        <f t="shared" si="1"/>
        <v>0</v>
      </c>
    </row>
    <row r="26" spans="1:22" x14ac:dyDescent="0.2">
      <c r="A26" s="11">
        <v>40320</v>
      </c>
      <c r="T26" s="62">
        <f t="shared" si="0"/>
        <v>0</v>
      </c>
      <c r="V26" s="62">
        <f t="shared" si="1"/>
        <v>0</v>
      </c>
    </row>
    <row r="27" spans="1:22" x14ac:dyDescent="0.2">
      <c r="A27" s="11">
        <v>40321</v>
      </c>
      <c r="T27" s="62">
        <f t="shared" si="0"/>
        <v>0</v>
      </c>
      <c r="V27" s="62">
        <f t="shared" si="1"/>
        <v>0</v>
      </c>
    </row>
    <row r="28" spans="1:22" x14ac:dyDescent="0.2">
      <c r="A28" s="11">
        <v>40322</v>
      </c>
      <c r="T28" s="62">
        <f t="shared" si="0"/>
        <v>0</v>
      </c>
      <c r="V28" s="62">
        <f t="shared" si="1"/>
        <v>0</v>
      </c>
    </row>
    <row r="29" spans="1:22" x14ac:dyDescent="0.2">
      <c r="A29" s="11">
        <v>40323</v>
      </c>
      <c r="T29" s="62">
        <f t="shared" si="0"/>
        <v>0</v>
      </c>
      <c r="V29" s="62">
        <f>SUM(T29:U29)</f>
        <v>0</v>
      </c>
    </row>
    <row r="30" spans="1:22" x14ac:dyDescent="0.2">
      <c r="A30" s="11">
        <v>40324</v>
      </c>
      <c r="T30" s="62">
        <f t="shared" si="0"/>
        <v>0</v>
      </c>
      <c r="V30" s="62">
        <f t="shared" si="1"/>
        <v>0</v>
      </c>
    </row>
    <row r="31" spans="1:22" x14ac:dyDescent="0.2">
      <c r="A31" s="11">
        <v>40325</v>
      </c>
      <c r="H31" s="1"/>
      <c r="I31" s="4"/>
      <c r="J31" s="4"/>
      <c r="K31" s="4"/>
      <c r="L31" s="4"/>
      <c r="M31" s="4"/>
      <c r="N31" s="1"/>
      <c r="O31" s="4"/>
      <c r="P31" s="4"/>
      <c r="Q31" s="1"/>
      <c r="R31" s="4"/>
      <c r="S31" s="1"/>
      <c r="T31" s="62">
        <f t="shared" si="0"/>
        <v>0</v>
      </c>
      <c r="U31" s="4"/>
      <c r="V31" s="62">
        <f t="shared" si="1"/>
        <v>0</v>
      </c>
    </row>
    <row r="32" spans="1:22" x14ac:dyDescent="0.2">
      <c r="A32" s="11">
        <v>40326</v>
      </c>
      <c r="H32" s="1"/>
      <c r="I32" s="4"/>
      <c r="J32" s="4"/>
      <c r="K32" s="4"/>
      <c r="L32" s="4"/>
      <c r="M32" s="4"/>
      <c r="N32" s="1"/>
      <c r="O32" s="4"/>
      <c r="P32" s="4"/>
      <c r="Q32" s="1"/>
      <c r="R32" s="4"/>
      <c r="S32" s="1"/>
      <c r="T32" s="62">
        <f t="shared" si="0"/>
        <v>0</v>
      </c>
      <c r="U32" s="4"/>
      <c r="V32" s="62">
        <f t="shared" si="1"/>
        <v>0</v>
      </c>
    </row>
    <row r="33" spans="1:22" x14ac:dyDescent="0.2">
      <c r="A33" s="11">
        <v>40327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62">
        <f t="shared" si="0"/>
        <v>0</v>
      </c>
      <c r="U33" s="4"/>
      <c r="V33" s="62">
        <f t="shared" si="1"/>
        <v>0</v>
      </c>
    </row>
    <row r="34" spans="1:22" x14ac:dyDescent="0.2">
      <c r="A34" s="11">
        <v>40328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62">
        <f t="shared" si="0"/>
        <v>0</v>
      </c>
      <c r="U34" s="4"/>
      <c r="V34" s="62">
        <f t="shared" si="1"/>
        <v>0</v>
      </c>
    </row>
    <row r="35" spans="1:22" x14ac:dyDescent="0.2">
      <c r="A35" s="11">
        <v>40329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62">
        <f>SUM(B35:S35)</f>
        <v>0</v>
      </c>
      <c r="U35" s="4"/>
      <c r="V35" s="62">
        <f>SUM(T35:U35)</f>
        <v>0</v>
      </c>
    </row>
    <row r="36" spans="1:22" x14ac:dyDescent="0.2">
      <c r="A36" s="11">
        <v>40330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62">
        <f>SUM(B36:S36)</f>
        <v>0</v>
      </c>
      <c r="U36" s="4"/>
      <c r="V36" s="62">
        <f>SUM(T36:U36)</f>
        <v>0</v>
      </c>
    </row>
    <row r="37" spans="1:22" x14ac:dyDescent="0.2">
      <c r="A37" s="11">
        <v>40331</v>
      </c>
      <c r="T37" s="62">
        <f>SUM(B37:S37)</f>
        <v>0</v>
      </c>
      <c r="U37" s="4"/>
      <c r="V37" s="62">
        <f t="shared" si="1"/>
        <v>0</v>
      </c>
    </row>
    <row r="38" spans="1:22" x14ac:dyDescent="0.2">
      <c r="A38" s="11">
        <v>40332</v>
      </c>
      <c r="H38" s="1"/>
      <c r="I38" s="4"/>
      <c r="J38" s="4"/>
      <c r="K38" s="4"/>
      <c r="L38" s="4"/>
      <c r="M38" s="4"/>
      <c r="N38" s="1"/>
      <c r="O38" s="4"/>
      <c r="P38" s="4"/>
      <c r="Q38" s="1"/>
      <c r="R38" s="4"/>
      <c r="S38" s="1"/>
      <c r="T38" s="62">
        <f>SUM(B38:S38)</f>
        <v>0</v>
      </c>
      <c r="U38" s="4"/>
      <c r="V38" s="62">
        <f>SUM(T38:U38)</f>
        <v>0</v>
      </c>
    </row>
    <row r="39" spans="1:22" x14ac:dyDescent="0.2">
      <c r="A39" s="11">
        <v>40333</v>
      </c>
      <c r="H39" s="1"/>
      <c r="I39" s="4"/>
      <c r="J39" s="4"/>
      <c r="K39" s="4"/>
      <c r="L39" s="4"/>
      <c r="M39" s="4"/>
      <c r="N39" s="1"/>
      <c r="O39" s="4"/>
      <c r="P39" s="4"/>
      <c r="Q39" s="1"/>
      <c r="R39" s="4"/>
      <c r="S39" s="1"/>
      <c r="T39" s="62">
        <f t="shared" si="0"/>
        <v>0</v>
      </c>
      <c r="U39" s="4"/>
      <c r="V39" s="62">
        <f t="shared" si="1"/>
        <v>0</v>
      </c>
    </row>
    <row r="40" spans="1:22" x14ac:dyDescent="0.2">
      <c r="A40" s="11">
        <v>40334</v>
      </c>
      <c r="T40" s="62">
        <f t="shared" si="0"/>
        <v>0</v>
      </c>
      <c r="U40" s="4"/>
      <c r="V40" s="62">
        <f t="shared" si="1"/>
        <v>0</v>
      </c>
    </row>
    <row r="41" spans="1:22" x14ac:dyDescent="0.2">
      <c r="A41" s="11">
        <v>40335</v>
      </c>
      <c r="T41" s="62">
        <f t="shared" si="0"/>
        <v>0</v>
      </c>
      <c r="U41" s="4"/>
      <c r="V41" s="62">
        <f t="shared" si="1"/>
        <v>0</v>
      </c>
    </row>
    <row r="42" spans="1:22" x14ac:dyDescent="0.2">
      <c r="A42" s="11">
        <v>40336</v>
      </c>
      <c r="T42" s="62">
        <f>SUM(B42:S42)</f>
        <v>0</v>
      </c>
      <c r="U42" s="4"/>
      <c r="V42" s="62">
        <f>SUM(T42:U42)</f>
        <v>0</v>
      </c>
    </row>
    <row r="43" spans="1:22" x14ac:dyDescent="0.2">
      <c r="A43" s="11">
        <v>40337</v>
      </c>
      <c r="H43" s="1"/>
      <c r="I43" s="4"/>
      <c r="J43" s="4"/>
      <c r="K43" s="4"/>
      <c r="L43" s="4"/>
      <c r="M43" s="4"/>
      <c r="N43" s="1"/>
      <c r="O43" s="4"/>
      <c r="P43" s="4"/>
      <c r="Q43" s="1"/>
      <c r="R43" s="4"/>
      <c r="S43" s="1"/>
      <c r="T43" s="62">
        <f>SUM(B43:S43)</f>
        <v>0</v>
      </c>
      <c r="U43" s="4"/>
      <c r="V43" s="62">
        <f>SUM(T43:U43)</f>
        <v>0</v>
      </c>
    </row>
    <row r="44" spans="1:22" x14ac:dyDescent="0.2">
      <c r="A44" s="11">
        <v>40338</v>
      </c>
      <c r="T44" s="62">
        <f t="shared" si="0"/>
        <v>0</v>
      </c>
      <c r="U44" s="4"/>
      <c r="V44" s="62">
        <f t="shared" si="1"/>
        <v>0</v>
      </c>
    </row>
    <row r="45" spans="1:22" x14ac:dyDescent="0.2">
      <c r="A45" s="11">
        <v>40339</v>
      </c>
      <c r="H45" s="1"/>
      <c r="I45" s="4"/>
      <c r="J45" s="4"/>
      <c r="K45" s="4"/>
      <c r="L45" s="4"/>
      <c r="M45" s="4"/>
      <c r="N45" s="1"/>
      <c r="O45" s="4"/>
      <c r="P45" s="4"/>
      <c r="Q45" s="1"/>
      <c r="R45" s="4"/>
      <c r="S45" s="1"/>
      <c r="T45" s="62">
        <f t="shared" si="0"/>
        <v>0</v>
      </c>
      <c r="U45" s="4"/>
      <c r="V45" s="62">
        <f t="shared" si="1"/>
        <v>0</v>
      </c>
    </row>
    <row r="46" spans="1:22" x14ac:dyDescent="0.2">
      <c r="A46" s="11">
        <v>40340</v>
      </c>
      <c r="T46" s="62">
        <f t="shared" si="0"/>
        <v>0</v>
      </c>
      <c r="U46" s="4"/>
      <c r="V46" s="62">
        <f t="shared" si="1"/>
        <v>0</v>
      </c>
    </row>
    <row r="47" spans="1:22" x14ac:dyDescent="0.2">
      <c r="A47" s="11">
        <v>40341</v>
      </c>
      <c r="T47" s="62">
        <f t="shared" si="0"/>
        <v>0</v>
      </c>
      <c r="U47" s="4"/>
      <c r="V47" s="62">
        <f t="shared" si="1"/>
        <v>0</v>
      </c>
    </row>
    <row r="48" spans="1:22" x14ac:dyDescent="0.2">
      <c r="A48" s="11">
        <v>40342</v>
      </c>
      <c r="T48" s="62">
        <f t="shared" si="0"/>
        <v>0</v>
      </c>
      <c r="U48" s="4"/>
      <c r="V48" s="62">
        <f t="shared" si="1"/>
        <v>0</v>
      </c>
    </row>
    <row r="49" spans="1:22" x14ac:dyDescent="0.2">
      <c r="A49" s="11">
        <v>40343</v>
      </c>
      <c r="T49" s="62">
        <f t="shared" si="0"/>
        <v>0</v>
      </c>
      <c r="U49" s="4"/>
      <c r="V49" s="62">
        <f t="shared" si="1"/>
        <v>0</v>
      </c>
    </row>
    <row r="50" spans="1:22" x14ac:dyDescent="0.2">
      <c r="A50" s="11">
        <v>40344</v>
      </c>
      <c r="H50" s="1"/>
      <c r="I50" s="4"/>
      <c r="J50" s="4"/>
      <c r="K50" s="4"/>
      <c r="L50" s="4"/>
      <c r="M50" s="4"/>
      <c r="N50" s="1"/>
      <c r="O50" s="4"/>
      <c r="P50" s="4"/>
      <c r="Q50" s="1"/>
      <c r="R50" s="4"/>
      <c r="S50" s="1"/>
      <c r="T50" s="62">
        <f t="shared" si="0"/>
        <v>0</v>
      </c>
      <c r="U50" s="4"/>
      <c r="V50" s="62">
        <f t="shared" si="1"/>
        <v>0</v>
      </c>
    </row>
    <row r="51" spans="1:22" x14ac:dyDescent="0.2">
      <c r="A51" s="11">
        <v>40345</v>
      </c>
      <c r="T51" s="62">
        <f t="shared" si="0"/>
        <v>0</v>
      </c>
      <c r="U51" s="4"/>
      <c r="V51" s="62">
        <f t="shared" si="1"/>
        <v>0</v>
      </c>
    </row>
    <row r="52" spans="1:22" x14ac:dyDescent="0.2">
      <c r="A52" s="11">
        <v>40346</v>
      </c>
      <c r="S52" s="1"/>
      <c r="T52" s="62">
        <f t="shared" si="0"/>
        <v>0</v>
      </c>
      <c r="U52" s="4"/>
      <c r="V52" s="62">
        <f t="shared" si="1"/>
        <v>0</v>
      </c>
    </row>
    <row r="53" spans="1:22" x14ac:dyDescent="0.2">
      <c r="A53" s="11">
        <v>40347</v>
      </c>
      <c r="T53" s="62">
        <f t="shared" si="0"/>
        <v>0</v>
      </c>
      <c r="U53" s="4"/>
      <c r="V53" s="62">
        <f t="shared" si="1"/>
        <v>0</v>
      </c>
    </row>
    <row r="54" spans="1:22" x14ac:dyDescent="0.2">
      <c r="A54" s="11">
        <v>40348</v>
      </c>
      <c r="T54" s="62">
        <f t="shared" si="0"/>
        <v>0</v>
      </c>
      <c r="U54" s="4"/>
      <c r="V54" s="62">
        <f t="shared" si="1"/>
        <v>0</v>
      </c>
    </row>
    <row r="55" spans="1:22" x14ac:dyDescent="0.2">
      <c r="A55" s="11">
        <v>40349</v>
      </c>
      <c r="T55" s="62">
        <f t="shared" si="0"/>
        <v>0</v>
      </c>
      <c r="U55" s="4"/>
      <c r="V55" s="62">
        <f t="shared" si="1"/>
        <v>0</v>
      </c>
    </row>
    <row r="56" spans="1:22" x14ac:dyDescent="0.2">
      <c r="A56" s="11">
        <v>40350</v>
      </c>
      <c r="T56" s="62">
        <f t="shared" si="0"/>
        <v>0</v>
      </c>
      <c r="U56" s="4"/>
      <c r="V56" s="62">
        <f t="shared" si="1"/>
        <v>0</v>
      </c>
    </row>
    <row r="57" spans="1:22" x14ac:dyDescent="0.2">
      <c r="A57" s="11">
        <v>40351</v>
      </c>
      <c r="T57" s="62">
        <f t="shared" si="0"/>
        <v>0</v>
      </c>
      <c r="U57" s="4"/>
      <c r="V57" s="62">
        <f t="shared" si="1"/>
        <v>0</v>
      </c>
    </row>
    <row r="58" spans="1:22" x14ac:dyDescent="0.2">
      <c r="A58" s="11">
        <v>40352</v>
      </c>
      <c r="T58" s="62">
        <f t="shared" si="0"/>
        <v>0</v>
      </c>
      <c r="U58" s="4"/>
      <c r="V58" s="62">
        <f t="shared" si="1"/>
        <v>0</v>
      </c>
    </row>
    <row r="59" spans="1:22" x14ac:dyDescent="0.2">
      <c r="A59" s="11">
        <v>40353</v>
      </c>
      <c r="T59" s="62">
        <f t="shared" si="0"/>
        <v>0</v>
      </c>
      <c r="U59" s="4"/>
      <c r="V59" s="62">
        <f t="shared" si="1"/>
        <v>0</v>
      </c>
    </row>
    <row r="60" spans="1:22" x14ac:dyDescent="0.2">
      <c r="A60" s="11">
        <v>40354</v>
      </c>
      <c r="T60" s="62">
        <f t="shared" si="0"/>
        <v>0</v>
      </c>
      <c r="U60" s="4"/>
      <c r="V60" s="62">
        <f t="shared" si="1"/>
        <v>0</v>
      </c>
    </row>
    <row r="61" spans="1:22" x14ac:dyDescent="0.2">
      <c r="A61" s="11">
        <v>40355</v>
      </c>
      <c r="T61" s="62">
        <f t="shared" si="0"/>
        <v>0</v>
      </c>
      <c r="U61" s="4"/>
      <c r="V61" s="62">
        <f t="shared" si="1"/>
        <v>0</v>
      </c>
    </row>
    <row r="62" spans="1:22" x14ac:dyDescent="0.2">
      <c r="A62" s="11">
        <v>40356</v>
      </c>
      <c r="T62" s="62">
        <f t="shared" si="0"/>
        <v>0</v>
      </c>
      <c r="U62" s="4"/>
      <c r="V62" s="62">
        <f t="shared" si="1"/>
        <v>0</v>
      </c>
    </row>
    <row r="63" spans="1:22" x14ac:dyDescent="0.2">
      <c r="A63" s="11">
        <v>40357</v>
      </c>
      <c r="T63" s="62">
        <f t="shared" si="0"/>
        <v>0</v>
      </c>
      <c r="U63" s="4"/>
      <c r="V63" s="62">
        <f t="shared" si="1"/>
        <v>0</v>
      </c>
    </row>
    <row r="64" spans="1:22" x14ac:dyDescent="0.2">
      <c r="A64" s="11">
        <v>40358</v>
      </c>
      <c r="T64" s="62">
        <f t="shared" si="0"/>
        <v>0</v>
      </c>
      <c r="U64" s="4"/>
      <c r="V64" s="62">
        <f t="shared" si="1"/>
        <v>0</v>
      </c>
    </row>
    <row r="65" spans="1:22" x14ac:dyDescent="0.2">
      <c r="A65" s="11">
        <v>40359</v>
      </c>
      <c r="T65" s="62">
        <f t="shared" si="0"/>
        <v>0</v>
      </c>
      <c r="U65" s="4"/>
      <c r="V65" s="62">
        <f t="shared" si="1"/>
        <v>0</v>
      </c>
    </row>
    <row r="66" spans="1:22" x14ac:dyDescent="0.2">
      <c r="A66" s="11">
        <v>40360</v>
      </c>
      <c r="T66" s="62">
        <f t="shared" si="0"/>
        <v>0</v>
      </c>
      <c r="U66" s="4"/>
      <c r="V66" s="62">
        <f t="shared" si="1"/>
        <v>0</v>
      </c>
    </row>
    <row r="67" spans="1:22" x14ac:dyDescent="0.2">
      <c r="A67" s="11">
        <v>40361</v>
      </c>
      <c r="T67" s="62">
        <f t="shared" si="0"/>
        <v>0</v>
      </c>
      <c r="U67" s="4"/>
      <c r="V67" s="62">
        <f t="shared" si="1"/>
        <v>0</v>
      </c>
    </row>
    <row r="68" spans="1:22" x14ac:dyDescent="0.2">
      <c r="A68" s="11">
        <v>40362</v>
      </c>
      <c r="T68" s="62">
        <f t="shared" si="0"/>
        <v>0</v>
      </c>
      <c r="U68" s="4"/>
      <c r="V68" s="62">
        <f t="shared" si="1"/>
        <v>0</v>
      </c>
    </row>
    <row r="69" spans="1:22" x14ac:dyDescent="0.2">
      <c r="A69" s="11">
        <v>40363</v>
      </c>
      <c r="T69" s="62">
        <f t="shared" si="0"/>
        <v>0</v>
      </c>
      <c r="U69" s="4"/>
      <c r="V69" s="62">
        <f t="shared" si="1"/>
        <v>0</v>
      </c>
    </row>
    <row r="70" spans="1:22" x14ac:dyDescent="0.2">
      <c r="A70" s="11">
        <v>40364</v>
      </c>
      <c r="T70" s="62">
        <f t="shared" si="0"/>
        <v>0</v>
      </c>
      <c r="U70" s="4"/>
      <c r="V70" s="62">
        <f t="shared" si="1"/>
        <v>0</v>
      </c>
    </row>
    <row r="71" spans="1:22" x14ac:dyDescent="0.2">
      <c r="A71" s="11">
        <v>40365</v>
      </c>
      <c r="T71" s="62">
        <f t="shared" si="0"/>
        <v>0</v>
      </c>
      <c r="U71" s="4"/>
      <c r="V71" s="62">
        <f t="shared" si="1"/>
        <v>0</v>
      </c>
    </row>
    <row r="72" spans="1:22" x14ac:dyDescent="0.2">
      <c r="A72" s="11">
        <v>40366</v>
      </c>
      <c r="T72" s="62">
        <f t="shared" si="0"/>
        <v>0</v>
      </c>
      <c r="U72" s="4"/>
      <c r="V72" s="62">
        <f t="shared" si="1"/>
        <v>0</v>
      </c>
    </row>
    <row r="73" spans="1:22" x14ac:dyDescent="0.2">
      <c r="A73" s="11">
        <v>40367</v>
      </c>
      <c r="T73" s="62">
        <f t="shared" ref="T73:T136" si="2">SUM(B73:S73)</f>
        <v>0</v>
      </c>
      <c r="U73" s="4"/>
      <c r="V73" s="62">
        <f t="shared" si="1"/>
        <v>0</v>
      </c>
    </row>
    <row r="74" spans="1:22" x14ac:dyDescent="0.2">
      <c r="A74" s="11">
        <v>40368</v>
      </c>
      <c r="T74" s="62">
        <f t="shared" si="2"/>
        <v>0</v>
      </c>
      <c r="U74" s="4"/>
      <c r="V74" s="62">
        <f t="shared" ref="V74:V137" si="3">SUM(T74:U74)</f>
        <v>0</v>
      </c>
    </row>
    <row r="75" spans="1:22" x14ac:dyDescent="0.2">
      <c r="A75" s="11">
        <v>40369</v>
      </c>
      <c r="T75" s="62">
        <f t="shared" si="2"/>
        <v>0</v>
      </c>
      <c r="U75" s="4"/>
      <c r="V75" s="62">
        <f t="shared" si="3"/>
        <v>0</v>
      </c>
    </row>
    <row r="76" spans="1:22" x14ac:dyDescent="0.2">
      <c r="A76" s="11">
        <v>40370</v>
      </c>
      <c r="T76" s="62">
        <f t="shared" si="2"/>
        <v>0</v>
      </c>
      <c r="U76" s="4"/>
      <c r="V76" s="62">
        <f t="shared" si="3"/>
        <v>0</v>
      </c>
    </row>
    <row r="77" spans="1:22" x14ac:dyDescent="0.2">
      <c r="A77" s="11">
        <v>40371</v>
      </c>
      <c r="T77" s="62">
        <f>SUM(B77:S77)</f>
        <v>0</v>
      </c>
      <c r="U77" s="4"/>
      <c r="V77" s="62">
        <f>SUM(T77:U77)</f>
        <v>0</v>
      </c>
    </row>
    <row r="78" spans="1:22" x14ac:dyDescent="0.2">
      <c r="A78" s="11">
        <v>40372</v>
      </c>
      <c r="T78" s="62">
        <f>SUM(B78:S78)</f>
        <v>0</v>
      </c>
      <c r="U78" s="4"/>
      <c r="V78" s="62">
        <f>SUM(T78:U78)</f>
        <v>0</v>
      </c>
    </row>
    <row r="79" spans="1:22" x14ac:dyDescent="0.2">
      <c r="A79" s="11">
        <v>40373</v>
      </c>
      <c r="B79">
        <v>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9</v>
      </c>
      <c r="J79">
        <v>0</v>
      </c>
      <c r="K79">
        <v>0</v>
      </c>
      <c r="L79">
        <v>0</v>
      </c>
      <c r="M79">
        <v>2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 s="62">
        <f t="shared" si="2"/>
        <v>59</v>
      </c>
      <c r="U79" s="4">
        <v>6</v>
      </c>
      <c r="V79" s="62">
        <f t="shared" si="3"/>
        <v>65</v>
      </c>
    </row>
    <row r="80" spans="1:22" x14ac:dyDescent="0.2">
      <c r="A80" s="11">
        <v>40374</v>
      </c>
      <c r="B80">
        <v>37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24</v>
      </c>
      <c r="J80">
        <v>0</v>
      </c>
      <c r="K80">
        <v>0</v>
      </c>
      <c r="L80">
        <v>2</v>
      </c>
      <c r="M80">
        <v>1</v>
      </c>
      <c r="N80">
        <v>0</v>
      </c>
      <c r="O80">
        <v>7</v>
      </c>
      <c r="P80">
        <v>0</v>
      </c>
      <c r="Q80">
        <v>0</v>
      </c>
      <c r="R80">
        <v>0</v>
      </c>
      <c r="S80">
        <v>0</v>
      </c>
      <c r="T80" s="62">
        <f t="shared" si="2"/>
        <v>71</v>
      </c>
      <c r="U80" s="4">
        <v>19</v>
      </c>
      <c r="V80" s="62">
        <f t="shared" si="3"/>
        <v>90</v>
      </c>
    </row>
    <row r="81" spans="1:22" x14ac:dyDescent="0.2">
      <c r="A81" s="11">
        <v>40375</v>
      </c>
      <c r="B81">
        <v>154</v>
      </c>
      <c r="C81">
        <v>0</v>
      </c>
      <c r="D81">
        <v>0</v>
      </c>
      <c r="E81">
        <v>0</v>
      </c>
      <c r="F81">
        <v>0</v>
      </c>
      <c r="G81">
        <v>0</v>
      </c>
      <c r="H81" s="1">
        <v>0</v>
      </c>
      <c r="I81" s="4">
        <v>31</v>
      </c>
      <c r="J81" s="4">
        <v>2</v>
      </c>
      <c r="K81" s="4">
        <v>0</v>
      </c>
      <c r="L81" s="4">
        <v>1</v>
      </c>
      <c r="M81" s="4">
        <v>2</v>
      </c>
      <c r="N81" s="1">
        <v>0</v>
      </c>
      <c r="O81" s="4">
        <v>7</v>
      </c>
      <c r="P81" s="4">
        <v>0</v>
      </c>
      <c r="Q81" s="1">
        <v>0</v>
      </c>
      <c r="R81" s="4">
        <v>0</v>
      </c>
      <c r="S81" s="1">
        <v>0</v>
      </c>
      <c r="T81" s="62">
        <f t="shared" si="2"/>
        <v>197</v>
      </c>
      <c r="U81" s="4">
        <v>7</v>
      </c>
      <c r="V81" s="62">
        <f t="shared" si="3"/>
        <v>204</v>
      </c>
    </row>
    <row r="82" spans="1:22" x14ac:dyDescent="0.2">
      <c r="A82" s="11">
        <v>40376</v>
      </c>
      <c r="B82">
        <v>165.5</v>
      </c>
      <c r="C82">
        <v>1.66</v>
      </c>
      <c r="D82">
        <v>0</v>
      </c>
      <c r="E82">
        <v>2.66</v>
      </c>
      <c r="F82">
        <v>0</v>
      </c>
      <c r="G82">
        <v>0</v>
      </c>
      <c r="H82">
        <v>0</v>
      </c>
      <c r="I82">
        <v>19.329999999999998</v>
      </c>
      <c r="J82">
        <v>0</v>
      </c>
      <c r="K82">
        <v>0</v>
      </c>
      <c r="L82">
        <v>4.33</v>
      </c>
      <c r="M82">
        <v>0</v>
      </c>
      <c r="N82">
        <v>0</v>
      </c>
      <c r="O82">
        <v>11.3</v>
      </c>
      <c r="P82">
        <v>0</v>
      </c>
      <c r="Q82">
        <v>0</v>
      </c>
      <c r="R82">
        <v>2.33</v>
      </c>
      <c r="S82">
        <v>0</v>
      </c>
      <c r="T82" s="62">
        <f t="shared" si="2"/>
        <v>207.11</v>
      </c>
      <c r="U82" s="4">
        <v>3</v>
      </c>
      <c r="V82" s="62">
        <f t="shared" si="3"/>
        <v>210.11</v>
      </c>
    </row>
    <row r="83" spans="1:22" x14ac:dyDescent="0.2">
      <c r="A83" s="11">
        <v>40377</v>
      </c>
      <c r="B83">
        <v>165.5</v>
      </c>
      <c r="C83">
        <v>1.66</v>
      </c>
      <c r="D83">
        <v>0</v>
      </c>
      <c r="E83">
        <v>2.66</v>
      </c>
      <c r="F83">
        <v>0</v>
      </c>
      <c r="G83">
        <v>0</v>
      </c>
      <c r="H83">
        <v>0</v>
      </c>
      <c r="I83">
        <v>19.329999999999998</v>
      </c>
      <c r="J83">
        <v>0</v>
      </c>
      <c r="K83">
        <v>0</v>
      </c>
      <c r="L83">
        <v>4.33</v>
      </c>
      <c r="M83">
        <v>0</v>
      </c>
      <c r="N83">
        <v>0</v>
      </c>
      <c r="O83">
        <v>11.3</v>
      </c>
      <c r="P83">
        <v>0</v>
      </c>
      <c r="Q83">
        <v>0</v>
      </c>
      <c r="R83">
        <v>2.33</v>
      </c>
      <c r="S83">
        <v>0</v>
      </c>
      <c r="T83" s="62">
        <f t="shared" si="2"/>
        <v>207.11</v>
      </c>
      <c r="U83" s="4">
        <v>3</v>
      </c>
      <c r="V83" s="62">
        <f t="shared" si="3"/>
        <v>210.11</v>
      </c>
    </row>
    <row r="84" spans="1:22" x14ac:dyDescent="0.2">
      <c r="A84" s="11">
        <v>40378</v>
      </c>
      <c r="B84">
        <v>165.5</v>
      </c>
      <c r="C84">
        <v>1.66</v>
      </c>
      <c r="D84">
        <v>0</v>
      </c>
      <c r="E84">
        <v>2.66</v>
      </c>
      <c r="F84">
        <v>0</v>
      </c>
      <c r="G84">
        <v>0</v>
      </c>
      <c r="H84">
        <v>0</v>
      </c>
      <c r="I84">
        <v>19.329999999999998</v>
      </c>
      <c r="J84">
        <v>0</v>
      </c>
      <c r="K84">
        <v>0</v>
      </c>
      <c r="L84">
        <v>4.33</v>
      </c>
      <c r="M84">
        <v>0</v>
      </c>
      <c r="N84">
        <v>0</v>
      </c>
      <c r="O84">
        <v>11.3</v>
      </c>
      <c r="P84">
        <v>0</v>
      </c>
      <c r="Q84">
        <v>0</v>
      </c>
      <c r="R84">
        <v>2.33</v>
      </c>
      <c r="S84">
        <v>0</v>
      </c>
      <c r="T84" s="62">
        <f>SUM(B84:S84)</f>
        <v>207.11</v>
      </c>
      <c r="U84" s="4">
        <v>3</v>
      </c>
      <c r="V84" s="62">
        <f>SUM(T84:U84)</f>
        <v>210.11</v>
      </c>
    </row>
    <row r="85" spans="1:22" x14ac:dyDescent="0.2">
      <c r="A85" s="11">
        <v>40379</v>
      </c>
      <c r="B85">
        <v>399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11</v>
      </c>
      <c r="J85">
        <v>0</v>
      </c>
      <c r="K85">
        <v>0</v>
      </c>
      <c r="L85">
        <v>0</v>
      </c>
      <c r="M85">
        <v>1</v>
      </c>
      <c r="N85">
        <v>0</v>
      </c>
      <c r="O85">
        <v>12</v>
      </c>
      <c r="P85">
        <v>0</v>
      </c>
      <c r="Q85">
        <v>0</v>
      </c>
      <c r="R85">
        <v>0</v>
      </c>
      <c r="S85">
        <v>0</v>
      </c>
      <c r="T85" s="62">
        <f>SUM(B85:S85)</f>
        <v>424</v>
      </c>
      <c r="U85" s="4">
        <v>6</v>
      </c>
      <c r="V85" s="62">
        <f>SUM(T85:U85)</f>
        <v>430</v>
      </c>
    </row>
    <row r="86" spans="1:22" x14ac:dyDescent="0.2">
      <c r="A86" s="11">
        <v>40380</v>
      </c>
      <c r="B86">
        <v>155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16</v>
      </c>
      <c r="J86">
        <v>0</v>
      </c>
      <c r="K86">
        <v>0</v>
      </c>
      <c r="L86">
        <v>0</v>
      </c>
      <c r="M86">
        <v>2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62">
        <f t="shared" si="2"/>
        <v>174</v>
      </c>
      <c r="U86" s="4">
        <v>2</v>
      </c>
      <c r="V86" s="62">
        <f t="shared" si="3"/>
        <v>176</v>
      </c>
    </row>
    <row r="87" spans="1:22" x14ac:dyDescent="0.2">
      <c r="A87" s="11">
        <v>40381</v>
      </c>
      <c r="B87">
        <v>134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13</v>
      </c>
      <c r="J87">
        <v>0</v>
      </c>
      <c r="K87">
        <v>0</v>
      </c>
      <c r="L87">
        <v>0</v>
      </c>
      <c r="M87">
        <v>0</v>
      </c>
      <c r="N87">
        <v>0</v>
      </c>
      <c r="O87">
        <v>7</v>
      </c>
      <c r="P87">
        <v>0</v>
      </c>
      <c r="Q87">
        <v>0</v>
      </c>
      <c r="R87">
        <v>0</v>
      </c>
      <c r="S87">
        <v>0</v>
      </c>
      <c r="T87" s="62">
        <f t="shared" si="2"/>
        <v>154</v>
      </c>
      <c r="U87" s="4">
        <v>6</v>
      </c>
      <c r="V87" s="62">
        <f t="shared" si="3"/>
        <v>160</v>
      </c>
    </row>
    <row r="88" spans="1:22" x14ac:dyDescent="0.2">
      <c r="A88" s="11">
        <v>40382</v>
      </c>
      <c r="B88">
        <v>48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9</v>
      </c>
      <c r="J88">
        <v>0</v>
      </c>
      <c r="K88">
        <v>0</v>
      </c>
      <c r="L88">
        <v>1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s="62">
        <f t="shared" si="2"/>
        <v>60</v>
      </c>
      <c r="U88" s="4">
        <v>4</v>
      </c>
      <c r="V88" s="62">
        <f t="shared" si="3"/>
        <v>64</v>
      </c>
    </row>
    <row r="89" spans="1:22" x14ac:dyDescent="0.2">
      <c r="A89" s="11">
        <v>40383</v>
      </c>
      <c r="B89">
        <v>75.599999999999994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4.33</v>
      </c>
      <c r="J89">
        <v>0</v>
      </c>
      <c r="K89">
        <v>0</v>
      </c>
      <c r="L89">
        <v>0</v>
      </c>
      <c r="M89">
        <v>0.66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62">
        <f t="shared" si="2"/>
        <v>80.589999999999989</v>
      </c>
      <c r="U89" s="4">
        <v>12</v>
      </c>
      <c r="V89" s="62">
        <f t="shared" si="3"/>
        <v>92.589999999999989</v>
      </c>
    </row>
    <row r="90" spans="1:22" x14ac:dyDescent="0.2">
      <c r="A90" s="11">
        <v>40384</v>
      </c>
      <c r="B90">
        <v>75.599999999999994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4.33</v>
      </c>
      <c r="J90">
        <v>0</v>
      </c>
      <c r="K90">
        <v>0</v>
      </c>
      <c r="L90">
        <v>0</v>
      </c>
      <c r="M90">
        <v>0.66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62">
        <f t="shared" si="2"/>
        <v>80.589999999999989</v>
      </c>
      <c r="U90" s="4">
        <v>12</v>
      </c>
      <c r="V90" s="62">
        <f t="shared" si="3"/>
        <v>92.589999999999989</v>
      </c>
    </row>
    <row r="91" spans="1:22" x14ac:dyDescent="0.2">
      <c r="A91" s="11">
        <v>40385</v>
      </c>
      <c r="B91">
        <v>75.599999999999994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4.33</v>
      </c>
      <c r="J91">
        <v>0</v>
      </c>
      <c r="K91">
        <v>0</v>
      </c>
      <c r="L91">
        <v>0</v>
      </c>
      <c r="M91">
        <v>0.66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62">
        <f>SUM(B91:S91)</f>
        <v>80.589999999999989</v>
      </c>
      <c r="U91" s="4">
        <v>12</v>
      </c>
      <c r="V91" s="62">
        <f>SUM(T91:U91)</f>
        <v>92.589999999999989</v>
      </c>
    </row>
    <row r="92" spans="1:22" x14ac:dyDescent="0.2">
      <c r="A92" s="11">
        <v>40386</v>
      </c>
      <c r="B92">
        <v>416</v>
      </c>
      <c r="C92">
        <v>6</v>
      </c>
      <c r="D92">
        <v>0</v>
      </c>
      <c r="E92">
        <v>0</v>
      </c>
      <c r="F92">
        <v>0</v>
      </c>
      <c r="G92">
        <v>0</v>
      </c>
      <c r="H92">
        <v>0</v>
      </c>
      <c r="I92">
        <v>8</v>
      </c>
      <c r="J92">
        <v>0</v>
      </c>
      <c r="K92">
        <v>0</v>
      </c>
      <c r="L92">
        <v>0</v>
      </c>
      <c r="M92">
        <v>0</v>
      </c>
      <c r="N92">
        <v>0</v>
      </c>
      <c r="O92">
        <v>2</v>
      </c>
      <c r="P92">
        <v>0</v>
      </c>
      <c r="Q92">
        <v>0</v>
      </c>
      <c r="R92">
        <v>0</v>
      </c>
      <c r="S92">
        <v>0</v>
      </c>
      <c r="T92" s="62">
        <f>SUM(B92:S92)</f>
        <v>432</v>
      </c>
      <c r="U92" s="4">
        <v>37</v>
      </c>
      <c r="V92" s="62">
        <f>SUM(T92:U92)</f>
        <v>469</v>
      </c>
    </row>
    <row r="93" spans="1:22" x14ac:dyDescent="0.2">
      <c r="A93" s="11">
        <v>40387</v>
      </c>
      <c r="B93">
        <v>174</v>
      </c>
      <c r="C93">
        <v>1</v>
      </c>
      <c r="D93">
        <v>0</v>
      </c>
      <c r="E93">
        <v>0</v>
      </c>
      <c r="F93">
        <v>0</v>
      </c>
      <c r="G93">
        <v>0</v>
      </c>
      <c r="H93" s="1">
        <v>0</v>
      </c>
      <c r="I93" s="4">
        <v>42</v>
      </c>
      <c r="J93" s="4">
        <v>0</v>
      </c>
      <c r="K93" s="4">
        <v>0</v>
      </c>
      <c r="L93" s="4">
        <v>1</v>
      </c>
      <c r="M93" s="4">
        <v>0</v>
      </c>
      <c r="N93" s="1">
        <v>0</v>
      </c>
      <c r="O93" s="4">
        <v>1</v>
      </c>
      <c r="P93" s="4">
        <v>0</v>
      </c>
      <c r="Q93" s="1">
        <v>0</v>
      </c>
      <c r="R93" s="4">
        <v>0</v>
      </c>
      <c r="S93" s="1">
        <v>0</v>
      </c>
      <c r="T93" s="62">
        <f>SUM(B93:S93)</f>
        <v>219</v>
      </c>
      <c r="U93" s="4">
        <v>13</v>
      </c>
      <c r="V93" s="62">
        <f t="shared" si="3"/>
        <v>232</v>
      </c>
    </row>
    <row r="94" spans="1:22" x14ac:dyDescent="0.2">
      <c r="A94" s="11">
        <v>40388</v>
      </c>
      <c r="B94">
        <v>107</v>
      </c>
      <c r="C94">
        <v>0</v>
      </c>
      <c r="D94">
        <v>0</v>
      </c>
      <c r="E94">
        <v>0</v>
      </c>
      <c r="F94">
        <v>0</v>
      </c>
      <c r="G94">
        <v>0</v>
      </c>
      <c r="H94" s="1">
        <v>0</v>
      </c>
      <c r="I94" s="4">
        <v>32</v>
      </c>
      <c r="J94" s="4">
        <v>0</v>
      </c>
      <c r="K94" s="4">
        <v>0</v>
      </c>
      <c r="L94" s="4">
        <v>1</v>
      </c>
      <c r="M94" s="4">
        <v>0</v>
      </c>
      <c r="N94" s="1">
        <v>0</v>
      </c>
      <c r="O94" s="4">
        <v>3</v>
      </c>
      <c r="P94" s="4">
        <v>0</v>
      </c>
      <c r="Q94" s="1">
        <v>0</v>
      </c>
      <c r="R94" s="4">
        <v>0</v>
      </c>
      <c r="S94" s="1">
        <v>0</v>
      </c>
      <c r="T94" s="62">
        <f t="shared" si="2"/>
        <v>143</v>
      </c>
      <c r="U94" s="4">
        <v>3</v>
      </c>
      <c r="V94" s="62">
        <f t="shared" si="3"/>
        <v>146</v>
      </c>
    </row>
    <row r="95" spans="1:22" x14ac:dyDescent="0.2">
      <c r="A95" s="11">
        <v>40389</v>
      </c>
      <c r="B95">
        <v>162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37</v>
      </c>
      <c r="J95">
        <v>0</v>
      </c>
      <c r="K95">
        <v>0</v>
      </c>
      <c r="L95">
        <v>7</v>
      </c>
      <c r="M95">
        <v>0</v>
      </c>
      <c r="N95">
        <v>0</v>
      </c>
      <c r="O95">
        <v>3</v>
      </c>
      <c r="P95">
        <v>0</v>
      </c>
      <c r="Q95">
        <v>0</v>
      </c>
      <c r="R95">
        <v>0</v>
      </c>
      <c r="S95">
        <v>0</v>
      </c>
      <c r="T95" s="62">
        <f t="shared" si="2"/>
        <v>209</v>
      </c>
      <c r="U95" s="4">
        <v>14</v>
      </c>
      <c r="V95" s="62">
        <f t="shared" si="3"/>
        <v>223</v>
      </c>
    </row>
    <row r="96" spans="1:22" x14ac:dyDescent="0.2">
      <c r="A96" s="11">
        <v>40390</v>
      </c>
      <c r="B96">
        <v>128.30000000000001</v>
      </c>
      <c r="C96">
        <v>1</v>
      </c>
      <c r="D96">
        <v>0</v>
      </c>
      <c r="E96">
        <v>0.33</v>
      </c>
      <c r="F96">
        <v>0</v>
      </c>
      <c r="G96">
        <v>0</v>
      </c>
      <c r="H96">
        <v>0</v>
      </c>
      <c r="I96">
        <v>21.6</v>
      </c>
      <c r="J96">
        <v>0</v>
      </c>
      <c r="K96">
        <v>0</v>
      </c>
      <c r="L96">
        <v>1</v>
      </c>
      <c r="M96">
        <v>0</v>
      </c>
      <c r="N96">
        <v>0</v>
      </c>
      <c r="O96">
        <v>2.33</v>
      </c>
      <c r="P96">
        <v>0</v>
      </c>
      <c r="Q96">
        <v>0</v>
      </c>
      <c r="R96">
        <v>0</v>
      </c>
      <c r="S96">
        <v>0</v>
      </c>
      <c r="T96" s="62">
        <f t="shared" si="2"/>
        <v>154.56000000000003</v>
      </c>
      <c r="U96" s="4">
        <v>3</v>
      </c>
      <c r="V96" s="62">
        <f t="shared" si="3"/>
        <v>157.56000000000003</v>
      </c>
    </row>
    <row r="97" spans="1:22" x14ac:dyDescent="0.2">
      <c r="A97" s="11">
        <v>40391</v>
      </c>
      <c r="B97">
        <v>128.30000000000001</v>
      </c>
      <c r="C97">
        <v>1</v>
      </c>
      <c r="D97">
        <v>0</v>
      </c>
      <c r="E97">
        <v>0.33</v>
      </c>
      <c r="F97">
        <v>0</v>
      </c>
      <c r="G97">
        <v>0</v>
      </c>
      <c r="H97">
        <v>0</v>
      </c>
      <c r="I97">
        <v>21.6</v>
      </c>
      <c r="J97">
        <v>0</v>
      </c>
      <c r="K97">
        <v>0</v>
      </c>
      <c r="L97">
        <v>1</v>
      </c>
      <c r="M97">
        <v>0</v>
      </c>
      <c r="N97">
        <v>0</v>
      </c>
      <c r="O97">
        <v>2.33</v>
      </c>
      <c r="P97">
        <v>0</v>
      </c>
      <c r="Q97">
        <v>0</v>
      </c>
      <c r="R97">
        <v>0</v>
      </c>
      <c r="S97">
        <v>0</v>
      </c>
      <c r="T97" s="62">
        <f t="shared" si="2"/>
        <v>154.56000000000003</v>
      </c>
      <c r="U97" s="4">
        <v>3</v>
      </c>
      <c r="V97" s="62">
        <f t="shared" si="3"/>
        <v>157.56000000000003</v>
      </c>
    </row>
    <row r="98" spans="1:22" x14ac:dyDescent="0.2">
      <c r="A98" s="11">
        <v>40392</v>
      </c>
      <c r="B98">
        <v>128.30000000000001</v>
      </c>
      <c r="C98">
        <v>1</v>
      </c>
      <c r="D98">
        <v>0</v>
      </c>
      <c r="E98">
        <v>0.33</v>
      </c>
      <c r="F98">
        <v>0</v>
      </c>
      <c r="G98">
        <v>0</v>
      </c>
      <c r="H98">
        <v>0</v>
      </c>
      <c r="I98">
        <v>21.6</v>
      </c>
      <c r="J98">
        <v>0</v>
      </c>
      <c r="K98">
        <v>0</v>
      </c>
      <c r="L98">
        <v>1</v>
      </c>
      <c r="M98">
        <v>0</v>
      </c>
      <c r="N98">
        <v>0</v>
      </c>
      <c r="O98">
        <v>2.33</v>
      </c>
      <c r="P98">
        <v>0</v>
      </c>
      <c r="Q98">
        <v>0</v>
      </c>
      <c r="R98">
        <v>0</v>
      </c>
      <c r="S98">
        <v>0</v>
      </c>
      <c r="T98" s="62">
        <f t="shared" si="2"/>
        <v>154.56000000000003</v>
      </c>
      <c r="U98" s="4">
        <v>3</v>
      </c>
      <c r="V98" s="62">
        <f t="shared" si="3"/>
        <v>157.56000000000003</v>
      </c>
    </row>
    <row r="99" spans="1:22" x14ac:dyDescent="0.2">
      <c r="A99" s="11">
        <v>40393</v>
      </c>
      <c r="B99">
        <v>108</v>
      </c>
      <c r="C99">
        <v>2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30</v>
      </c>
      <c r="J99" s="4">
        <v>0</v>
      </c>
      <c r="K99" s="4">
        <v>0</v>
      </c>
      <c r="L99" s="4">
        <v>0</v>
      </c>
      <c r="M99" s="4">
        <v>0</v>
      </c>
      <c r="N99" s="1">
        <v>0</v>
      </c>
      <c r="O99" s="4">
        <v>1</v>
      </c>
      <c r="P99" s="4">
        <v>0</v>
      </c>
      <c r="Q99" s="1">
        <v>0</v>
      </c>
      <c r="R99" s="4">
        <v>0</v>
      </c>
      <c r="S99" s="1">
        <v>0</v>
      </c>
      <c r="T99" s="62">
        <f t="shared" si="2"/>
        <v>141</v>
      </c>
      <c r="U99" s="4">
        <v>15</v>
      </c>
      <c r="V99" s="62">
        <f t="shared" si="3"/>
        <v>156</v>
      </c>
    </row>
    <row r="100" spans="1:22" x14ac:dyDescent="0.2">
      <c r="A100" s="11">
        <v>40394</v>
      </c>
      <c r="B100">
        <v>156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44</v>
      </c>
      <c r="J100" s="4">
        <v>0</v>
      </c>
      <c r="K100" s="4">
        <v>0</v>
      </c>
      <c r="L100" s="4">
        <v>0</v>
      </c>
      <c r="M100" s="4">
        <v>8</v>
      </c>
      <c r="N100" s="1">
        <v>0</v>
      </c>
      <c r="O100" s="4">
        <v>0</v>
      </c>
      <c r="P100" s="4">
        <v>0</v>
      </c>
      <c r="Q100" s="1">
        <v>0</v>
      </c>
      <c r="R100" s="4">
        <v>0</v>
      </c>
      <c r="S100" s="1">
        <v>0</v>
      </c>
      <c r="T100" s="62">
        <f t="shared" si="2"/>
        <v>208</v>
      </c>
      <c r="U100" s="4">
        <v>64</v>
      </c>
      <c r="V100" s="62">
        <f t="shared" si="3"/>
        <v>272</v>
      </c>
    </row>
    <row r="101" spans="1:22" x14ac:dyDescent="0.2">
      <c r="A101" s="11">
        <v>40395</v>
      </c>
      <c r="B101">
        <v>144</v>
      </c>
      <c r="C101">
        <v>11</v>
      </c>
      <c r="D101">
        <v>0</v>
      </c>
      <c r="E101">
        <v>0</v>
      </c>
      <c r="F101">
        <v>0</v>
      </c>
      <c r="G101">
        <v>0</v>
      </c>
      <c r="H101" s="4">
        <v>0</v>
      </c>
      <c r="I101" s="4">
        <v>32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7</v>
      </c>
      <c r="P101" s="4">
        <v>0</v>
      </c>
      <c r="Q101" s="4">
        <v>0</v>
      </c>
      <c r="R101" s="4">
        <v>0</v>
      </c>
      <c r="S101" s="4">
        <v>0</v>
      </c>
      <c r="T101" s="62">
        <f t="shared" si="2"/>
        <v>194</v>
      </c>
      <c r="U101" s="4">
        <v>107</v>
      </c>
      <c r="V101" s="62">
        <f t="shared" si="3"/>
        <v>301</v>
      </c>
    </row>
    <row r="102" spans="1:22" x14ac:dyDescent="0.2">
      <c r="A102" s="11">
        <v>40396</v>
      </c>
      <c r="B102">
        <v>208</v>
      </c>
      <c r="C102">
        <v>11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68</v>
      </c>
      <c r="J102">
        <v>0</v>
      </c>
      <c r="K102">
        <v>0</v>
      </c>
      <c r="L102">
        <v>3</v>
      </c>
      <c r="M102">
        <v>0</v>
      </c>
      <c r="N102">
        <v>0</v>
      </c>
      <c r="O102">
        <v>8</v>
      </c>
      <c r="P102">
        <v>0</v>
      </c>
      <c r="Q102">
        <v>0</v>
      </c>
      <c r="R102">
        <v>0</v>
      </c>
      <c r="S102">
        <v>0</v>
      </c>
      <c r="T102" s="62">
        <f t="shared" si="2"/>
        <v>300</v>
      </c>
      <c r="U102" s="4">
        <v>221</v>
      </c>
      <c r="V102" s="62">
        <f t="shared" si="3"/>
        <v>521</v>
      </c>
    </row>
    <row r="103" spans="1:22" x14ac:dyDescent="0.2">
      <c r="A103" s="11">
        <v>40397</v>
      </c>
      <c r="B103">
        <v>682.6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42.6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62">
        <f t="shared" si="2"/>
        <v>725.2</v>
      </c>
      <c r="U103" s="4">
        <v>138.6</v>
      </c>
      <c r="V103" s="62">
        <f t="shared" si="3"/>
        <v>863.80000000000007</v>
      </c>
    </row>
    <row r="104" spans="1:22" x14ac:dyDescent="0.2">
      <c r="A104" s="11">
        <v>40398</v>
      </c>
      <c r="B104">
        <v>682.6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42.6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62">
        <f t="shared" si="2"/>
        <v>725.2</v>
      </c>
      <c r="U104" s="4">
        <v>138.6</v>
      </c>
      <c r="V104" s="62">
        <f t="shared" si="3"/>
        <v>863.80000000000007</v>
      </c>
    </row>
    <row r="105" spans="1:22" x14ac:dyDescent="0.2">
      <c r="A105" s="11">
        <v>40399</v>
      </c>
      <c r="B105">
        <v>682.6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42.6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62">
        <f t="shared" si="2"/>
        <v>725.2</v>
      </c>
      <c r="U105" s="4">
        <v>138.6</v>
      </c>
      <c r="V105" s="62">
        <f t="shared" si="3"/>
        <v>863.80000000000007</v>
      </c>
    </row>
    <row r="106" spans="1:22" x14ac:dyDescent="0.2">
      <c r="A106" s="11">
        <v>40400</v>
      </c>
      <c r="B106">
        <v>668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174</v>
      </c>
      <c r="J106">
        <v>0</v>
      </c>
      <c r="K106">
        <v>0</v>
      </c>
      <c r="L106">
        <v>12</v>
      </c>
      <c r="M106">
        <v>0</v>
      </c>
      <c r="N106">
        <v>0</v>
      </c>
      <c r="O106">
        <v>10</v>
      </c>
      <c r="P106">
        <v>0</v>
      </c>
      <c r="Q106">
        <v>0</v>
      </c>
      <c r="R106">
        <v>0</v>
      </c>
      <c r="S106">
        <v>0</v>
      </c>
      <c r="T106" s="62">
        <f t="shared" si="2"/>
        <v>864</v>
      </c>
      <c r="U106" s="4">
        <v>152</v>
      </c>
      <c r="V106" s="62">
        <f t="shared" si="3"/>
        <v>1016</v>
      </c>
    </row>
    <row r="107" spans="1:22" x14ac:dyDescent="0.2">
      <c r="A107" s="11">
        <v>40401</v>
      </c>
      <c r="B107">
        <v>313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62">
        <f t="shared" si="2"/>
        <v>331</v>
      </c>
      <c r="U107" s="4">
        <v>37</v>
      </c>
      <c r="V107" s="62">
        <f t="shared" si="3"/>
        <v>368</v>
      </c>
    </row>
    <row r="108" spans="1:22" x14ac:dyDescent="0.2">
      <c r="A108" s="11">
        <v>40402</v>
      </c>
      <c r="B108">
        <v>298</v>
      </c>
      <c r="C108">
        <v>2</v>
      </c>
      <c r="D108">
        <v>0</v>
      </c>
      <c r="E108">
        <v>2</v>
      </c>
      <c r="F108">
        <v>0</v>
      </c>
      <c r="G108">
        <v>0</v>
      </c>
      <c r="H108" s="1">
        <v>0</v>
      </c>
      <c r="I108" s="4">
        <v>64</v>
      </c>
      <c r="J108" s="4">
        <v>0</v>
      </c>
      <c r="K108" s="4">
        <v>2</v>
      </c>
      <c r="L108" s="4">
        <v>0</v>
      </c>
      <c r="M108" s="4">
        <v>8</v>
      </c>
      <c r="N108" s="1">
        <v>0</v>
      </c>
      <c r="O108" s="4">
        <v>0</v>
      </c>
      <c r="P108" s="4">
        <v>0</v>
      </c>
      <c r="Q108" s="1">
        <v>0</v>
      </c>
      <c r="R108" s="4">
        <v>0</v>
      </c>
      <c r="S108" s="1">
        <v>0</v>
      </c>
      <c r="T108" s="62">
        <f t="shared" si="2"/>
        <v>376</v>
      </c>
      <c r="U108" s="4">
        <v>22</v>
      </c>
      <c r="V108" s="62">
        <f t="shared" si="3"/>
        <v>398</v>
      </c>
    </row>
    <row r="109" spans="1:22" x14ac:dyDescent="0.2">
      <c r="A109" s="11">
        <v>40403</v>
      </c>
      <c r="B109">
        <v>388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62">
        <f t="shared" si="2"/>
        <v>397</v>
      </c>
      <c r="U109" s="4">
        <v>13</v>
      </c>
      <c r="V109" s="62">
        <f t="shared" si="3"/>
        <v>410</v>
      </c>
    </row>
    <row r="110" spans="1:22" x14ac:dyDescent="0.2">
      <c r="A110" s="11">
        <v>40404</v>
      </c>
      <c r="B110">
        <v>79.5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60.25</v>
      </c>
      <c r="J110">
        <v>0</v>
      </c>
      <c r="K110">
        <v>0</v>
      </c>
      <c r="L110">
        <v>0.75</v>
      </c>
      <c r="M110">
        <v>0</v>
      </c>
      <c r="N110">
        <v>0</v>
      </c>
      <c r="O110">
        <v>7</v>
      </c>
      <c r="P110">
        <v>0</v>
      </c>
      <c r="Q110">
        <v>0</v>
      </c>
      <c r="R110">
        <v>0</v>
      </c>
      <c r="S110">
        <v>0.5</v>
      </c>
      <c r="T110" s="62">
        <f t="shared" si="2"/>
        <v>148</v>
      </c>
      <c r="U110" s="4">
        <v>5.25</v>
      </c>
      <c r="V110" s="62">
        <f t="shared" si="3"/>
        <v>153.25</v>
      </c>
    </row>
    <row r="111" spans="1:22" x14ac:dyDescent="0.2">
      <c r="A111" s="11">
        <v>40405</v>
      </c>
      <c r="B111">
        <v>79.5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60.25</v>
      </c>
      <c r="J111">
        <v>0</v>
      </c>
      <c r="K111">
        <v>0</v>
      </c>
      <c r="L111">
        <v>0.75</v>
      </c>
      <c r="M111">
        <v>0</v>
      </c>
      <c r="N111">
        <v>0</v>
      </c>
      <c r="O111">
        <v>7</v>
      </c>
      <c r="P111">
        <v>0</v>
      </c>
      <c r="Q111">
        <v>0</v>
      </c>
      <c r="R111">
        <v>0</v>
      </c>
      <c r="S111">
        <v>0.5</v>
      </c>
      <c r="T111" s="62">
        <f t="shared" si="2"/>
        <v>148</v>
      </c>
      <c r="U111" s="4">
        <v>5.25</v>
      </c>
      <c r="V111" s="62">
        <f t="shared" si="3"/>
        <v>153.25</v>
      </c>
    </row>
    <row r="112" spans="1:22" x14ac:dyDescent="0.2">
      <c r="A112" s="11">
        <v>40406</v>
      </c>
      <c r="B112">
        <v>79.5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60.25</v>
      </c>
      <c r="J112">
        <v>0</v>
      </c>
      <c r="K112">
        <v>0</v>
      </c>
      <c r="L112">
        <v>0.75</v>
      </c>
      <c r="M112">
        <v>0</v>
      </c>
      <c r="N112">
        <v>0</v>
      </c>
      <c r="O112">
        <v>7</v>
      </c>
      <c r="P112">
        <v>0</v>
      </c>
      <c r="Q112">
        <v>0</v>
      </c>
      <c r="R112">
        <v>0</v>
      </c>
      <c r="S112">
        <v>0.5</v>
      </c>
      <c r="T112" s="62">
        <f t="shared" si="2"/>
        <v>148</v>
      </c>
      <c r="U112" s="4">
        <v>5.25</v>
      </c>
      <c r="V112" s="62">
        <f t="shared" si="3"/>
        <v>153.25</v>
      </c>
    </row>
    <row r="113" spans="1:22" x14ac:dyDescent="0.2">
      <c r="A113" s="11">
        <v>40407</v>
      </c>
      <c r="B113">
        <v>79.5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60.25</v>
      </c>
      <c r="J113">
        <v>0</v>
      </c>
      <c r="K113">
        <v>0</v>
      </c>
      <c r="L113">
        <v>0.75</v>
      </c>
      <c r="M113">
        <v>0</v>
      </c>
      <c r="N113">
        <v>0</v>
      </c>
      <c r="O113">
        <v>7</v>
      </c>
      <c r="P113">
        <v>0</v>
      </c>
      <c r="Q113">
        <v>0</v>
      </c>
      <c r="R113">
        <v>0</v>
      </c>
      <c r="S113">
        <v>0.5</v>
      </c>
      <c r="T113" s="62">
        <f t="shared" si="2"/>
        <v>148</v>
      </c>
      <c r="U113" s="4">
        <v>5.25</v>
      </c>
      <c r="V113" s="62">
        <f t="shared" si="3"/>
        <v>153.25</v>
      </c>
    </row>
    <row r="114" spans="1:22" x14ac:dyDescent="0.2">
      <c r="A114" s="11">
        <v>40408</v>
      </c>
      <c r="B114">
        <v>217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53</v>
      </c>
      <c r="J114">
        <v>0</v>
      </c>
      <c r="K114">
        <v>0</v>
      </c>
      <c r="L114">
        <v>2</v>
      </c>
      <c r="M114">
        <v>0</v>
      </c>
      <c r="N114">
        <v>0</v>
      </c>
      <c r="O114">
        <v>26</v>
      </c>
      <c r="P114">
        <v>0</v>
      </c>
      <c r="Q114">
        <v>0</v>
      </c>
      <c r="R114">
        <v>1</v>
      </c>
      <c r="S114">
        <v>0</v>
      </c>
      <c r="T114" s="62">
        <f t="shared" si="2"/>
        <v>299</v>
      </c>
      <c r="U114" s="4">
        <v>15</v>
      </c>
      <c r="V114" s="62">
        <f t="shared" si="3"/>
        <v>314</v>
      </c>
    </row>
    <row r="115" spans="1:22" x14ac:dyDescent="0.2">
      <c r="A115" s="11">
        <v>40409</v>
      </c>
      <c r="B115">
        <v>70</v>
      </c>
      <c r="C115">
        <v>0</v>
      </c>
      <c r="D115">
        <v>0</v>
      </c>
      <c r="E115">
        <v>0</v>
      </c>
      <c r="F115">
        <v>0</v>
      </c>
      <c r="G115">
        <v>0</v>
      </c>
      <c r="H115" s="1">
        <v>0</v>
      </c>
      <c r="I115" s="4">
        <v>48</v>
      </c>
      <c r="J115" s="4">
        <v>0</v>
      </c>
      <c r="K115" s="4">
        <v>0</v>
      </c>
      <c r="L115" s="4">
        <v>0</v>
      </c>
      <c r="M115" s="4">
        <v>0</v>
      </c>
      <c r="N115" s="1">
        <v>0</v>
      </c>
      <c r="O115" s="4">
        <v>0</v>
      </c>
      <c r="P115" s="4">
        <v>0</v>
      </c>
      <c r="Q115" s="1">
        <v>0</v>
      </c>
      <c r="R115" s="4">
        <v>0</v>
      </c>
      <c r="S115" s="1">
        <v>0</v>
      </c>
      <c r="T115" s="62">
        <f t="shared" si="2"/>
        <v>118</v>
      </c>
      <c r="U115" s="4">
        <v>2</v>
      </c>
      <c r="V115" s="62">
        <f t="shared" si="3"/>
        <v>120</v>
      </c>
    </row>
    <row r="116" spans="1:22" x14ac:dyDescent="0.2">
      <c r="A116" s="11">
        <v>40410</v>
      </c>
      <c r="B116">
        <v>70</v>
      </c>
      <c r="C116">
        <v>0</v>
      </c>
      <c r="D116">
        <v>0</v>
      </c>
      <c r="E116">
        <v>0</v>
      </c>
      <c r="F116">
        <v>0</v>
      </c>
      <c r="G116">
        <v>0</v>
      </c>
      <c r="H116" s="1">
        <v>0</v>
      </c>
      <c r="I116" s="4">
        <v>48</v>
      </c>
      <c r="J116" s="4">
        <v>0</v>
      </c>
      <c r="K116" s="4">
        <v>0</v>
      </c>
      <c r="L116" s="4">
        <v>0</v>
      </c>
      <c r="M116" s="4">
        <v>0</v>
      </c>
      <c r="N116" s="1">
        <v>0</v>
      </c>
      <c r="O116" s="4">
        <v>0</v>
      </c>
      <c r="P116" s="4">
        <v>0</v>
      </c>
      <c r="Q116" s="1">
        <v>0</v>
      </c>
      <c r="R116" s="4">
        <v>0</v>
      </c>
      <c r="S116" s="1">
        <v>0</v>
      </c>
      <c r="T116" s="62">
        <f t="shared" ref="T116" si="4">SUM(B116:S116)</f>
        <v>118</v>
      </c>
      <c r="U116" s="4">
        <v>2</v>
      </c>
      <c r="V116" s="62">
        <f t="shared" si="3"/>
        <v>120</v>
      </c>
    </row>
    <row r="117" spans="1:22" x14ac:dyDescent="0.2">
      <c r="A117" s="11">
        <v>40411</v>
      </c>
      <c r="B117" t="s">
        <v>32</v>
      </c>
      <c r="C117" t="s">
        <v>32</v>
      </c>
      <c r="D117" t="s">
        <v>32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>
        <v>358.67</v>
      </c>
      <c r="U117">
        <v>13.33</v>
      </c>
      <c r="V117" s="62">
        <f>SUM(T117:U117)</f>
        <v>372</v>
      </c>
    </row>
    <row r="118" spans="1:22" x14ac:dyDescent="0.2">
      <c r="A118" s="11">
        <v>40412</v>
      </c>
      <c r="B118" t="s">
        <v>32</v>
      </c>
      <c r="C118" t="s">
        <v>32</v>
      </c>
      <c r="D118" t="s">
        <v>32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>
        <v>358.67</v>
      </c>
      <c r="U118">
        <v>13.33</v>
      </c>
      <c r="V118" s="62">
        <f>SUM(T118:U118)</f>
        <v>372</v>
      </c>
    </row>
    <row r="119" spans="1:22" x14ac:dyDescent="0.2">
      <c r="A119" s="11">
        <v>40413</v>
      </c>
      <c r="B119" t="s">
        <v>32</v>
      </c>
      <c r="C119" t="s">
        <v>32</v>
      </c>
      <c r="D119" t="s">
        <v>32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>
        <v>358.67</v>
      </c>
      <c r="U119">
        <v>13.33</v>
      </c>
      <c r="V119" s="62">
        <f>SUM(T119:U119)</f>
        <v>372</v>
      </c>
    </row>
    <row r="120" spans="1:22" x14ac:dyDescent="0.2">
      <c r="A120" s="11">
        <v>40414</v>
      </c>
      <c r="B120">
        <v>456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48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8</v>
      </c>
      <c r="P120">
        <v>0</v>
      </c>
      <c r="Q120">
        <v>0</v>
      </c>
      <c r="R120">
        <v>0</v>
      </c>
      <c r="S120">
        <v>0</v>
      </c>
      <c r="T120" s="62">
        <f t="shared" si="2"/>
        <v>516</v>
      </c>
      <c r="U120" s="4">
        <v>372</v>
      </c>
      <c r="V120" s="62">
        <f t="shared" si="3"/>
        <v>888</v>
      </c>
    </row>
    <row r="121" spans="1:22" x14ac:dyDescent="0.2">
      <c r="A121" s="11">
        <v>40415</v>
      </c>
      <c r="B121">
        <v>106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0</v>
      </c>
      <c r="Q121">
        <v>0</v>
      </c>
      <c r="R121">
        <v>1</v>
      </c>
      <c r="S121">
        <v>0</v>
      </c>
      <c r="T121" s="62">
        <f t="shared" si="2"/>
        <v>114</v>
      </c>
      <c r="U121" s="4">
        <v>180</v>
      </c>
      <c r="V121" s="62">
        <f t="shared" si="3"/>
        <v>294</v>
      </c>
    </row>
    <row r="122" spans="1:22" x14ac:dyDescent="0.2">
      <c r="A122" s="11">
        <v>40416</v>
      </c>
      <c r="B122">
        <v>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8</v>
      </c>
      <c r="P122">
        <v>0</v>
      </c>
      <c r="Q122">
        <v>0</v>
      </c>
      <c r="R122">
        <v>0</v>
      </c>
      <c r="S122">
        <v>0</v>
      </c>
      <c r="T122" s="62">
        <f t="shared" si="2"/>
        <v>169</v>
      </c>
      <c r="U122" s="4">
        <v>35</v>
      </c>
      <c r="V122" s="62">
        <f t="shared" si="3"/>
        <v>204</v>
      </c>
    </row>
    <row r="123" spans="1:22" x14ac:dyDescent="0.2">
      <c r="A123" s="11">
        <v>40417</v>
      </c>
      <c r="B123">
        <v>329</v>
      </c>
      <c r="C123">
        <v>0</v>
      </c>
      <c r="D123">
        <v>0</v>
      </c>
      <c r="E123">
        <v>0</v>
      </c>
      <c r="F123">
        <v>0</v>
      </c>
      <c r="G123">
        <v>0</v>
      </c>
      <c r="H123" s="1">
        <v>0</v>
      </c>
      <c r="I123" s="4">
        <v>2</v>
      </c>
      <c r="J123" s="4">
        <v>0</v>
      </c>
      <c r="K123" s="4">
        <v>0</v>
      </c>
      <c r="L123" s="4">
        <v>0</v>
      </c>
      <c r="M123" s="4">
        <v>0</v>
      </c>
      <c r="N123" s="1">
        <v>0</v>
      </c>
      <c r="O123" s="4">
        <v>3</v>
      </c>
      <c r="P123" s="4">
        <v>0</v>
      </c>
      <c r="Q123" s="1">
        <v>0</v>
      </c>
      <c r="R123" s="4">
        <v>0</v>
      </c>
      <c r="S123" s="1">
        <v>0</v>
      </c>
      <c r="T123" s="62">
        <f t="shared" si="2"/>
        <v>334</v>
      </c>
      <c r="U123" s="4">
        <v>28</v>
      </c>
      <c r="V123" s="62">
        <f t="shared" si="3"/>
        <v>362</v>
      </c>
    </row>
    <row r="124" spans="1:22" x14ac:dyDescent="0.2">
      <c r="A124" s="11">
        <v>40418</v>
      </c>
      <c r="B124" t="s">
        <v>32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</row>
    <row r="125" spans="1:22" x14ac:dyDescent="0.2">
      <c r="A125" s="11">
        <v>40419</v>
      </c>
      <c r="B125" t="s">
        <v>32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</row>
    <row r="126" spans="1:22" x14ac:dyDescent="0.2">
      <c r="A126" s="11">
        <v>40420</v>
      </c>
      <c r="B126" t="s">
        <v>32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</row>
    <row r="127" spans="1:22" x14ac:dyDescent="0.2">
      <c r="A127" s="11">
        <v>40421</v>
      </c>
      <c r="B127">
        <v>426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</v>
      </c>
      <c r="P127">
        <v>0</v>
      </c>
      <c r="Q127">
        <v>0</v>
      </c>
      <c r="R127">
        <v>0</v>
      </c>
      <c r="S127">
        <v>0</v>
      </c>
      <c r="T127" s="62">
        <f t="shared" si="2"/>
        <v>431</v>
      </c>
      <c r="U127" s="4">
        <v>25</v>
      </c>
      <c r="V127" s="62">
        <f t="shared" si="3"/>
        <v>456</v>
      </c>
    </row>
    <row r="128" spans="1:22" x14ac:dyDescent="0.2">
      <c r="A128" s="11">
        <v>40422</v>
      </c>
      <c r="H128" s="1"/>
      <c r="I128" s="4"/>
      <c r="J128" s="4"/>
      <c r="K128" s="4"/>
      <c r="L128" s="4"/>
      <c r="M128" s="4"/>
      <c r="N128" s="1"/>
      <c r="O128" s="4"/>
      <c r="P128" s="4"/>
      <c r="Q128" s="1"/>
      <c r="R128" s="4"/>
      <c r="S128" s="1"/>
      <c r="T128" s="62">
        <f t="shared" si="2"/>
        <v>0</v>
      </c>
      <c r="U128" s="4"/>
      <c r="V128" s="62">
        <f t="shared" si="3"/>
        <v>0</v>
      </c>
    </row>
    <row r="129" spans="1:22" x14ac:dyDescent="0.2">
      <c r="A129" s="11">
        <v>40423</v>
      </c>
      <c r="H129" s="1"/>
      <c r="I129" s="4"/>
      <c r="J129" s="4"/>
      <c r="K129" s="4"/>
      <c r="L129" s="4"/>
      <c r="M129" s="4"/>
      <c r="N129" s="1"/>
      <c r="O129" s="4"/>
      <c r="P129" s="4"/>
      <c r="Q129" s="1"/>
      <c r="R129" s="4"/>
      <c r="S129" s="1"/>
      <c r="T129" s="62">
        <f t="shared" si="2"/>
        <v>0</v>
      </c>
      <c r="U129" s="4"/>
      <c r="V129" s="62">
        <f t="shared" si="3"/>
        <v>0</v>
      </c>
    </row>
    <row r="130" spans="1:22" x14ac:dyDescent="0.2">
      <c r="A130" s="11">
        <v>40424</v>
      </c>
      <c r="H130" s="1"/>
      <c r="I130" s="4"/>
      <c r="J130" s="4"/>
      <c r="K130" s="4"/>
      <c r="L130" s="4"/>
      <c r="M130" s="4"/>
      <c r="N130" s="1"/>
      <c r="O130" s="4"/>
      <c r="P130" s="4"/>
      <c r="Q130" s="1"/>
      <c r="R130" s="4"/>
      <c r="S130" s="1"/>
      <c r="T130" s="62">
        <f t="shared" si="2"/>
        <v>0</v>
      </c>
      <c r="U130" s="4"/>
      <c r="V130" s="62">
        <f t="shared" si="3"/>
        <v>0</v>
      </c>
    </row>
    <row r="131" spans="1:22" x14ac:dyDescent="0.2">
      <c r="A131" s="11">
        <v>40425</v>
      </c>
      <c r="H131" s="4"/>
      <c r="I131" s="4"/>
      <c r="J131" s="4"/>
      <c r="K131" s="4"/>
      <c r="L131" s="4"/>
      <c r="M131" s="4"/>
      <c r="N131" s="12"/>
      <c r="O131" s="4"/>
      <c r="P131" s="4"/>
      <c r="Q131" s="4"/>
      <c r="R131" s="4"/>
      <c r="S131" s="4"/>
      <c r="T131" s="62">
        <f t="shared" si="2"/>
        <v>0</v>
      </c>
      <c r="U131" s="4"/>
      <c r="V131" s="62">
        <f t="shared" si="3"/>
        <v>0</v>
      </c>
    </row>
    <row r="132" spans="1:22" x14ac:dyDescent="0.2">
      <c r="A132" s="11">
        <v>40426</v>
      </c>
      <c r="H132" s="4"/>
      <c r="I132" s="4"/>
      <c r="J132" s="4"/>
      <c r="K132" s="4"/>
      <c r="L132" s="4"/>
      <c r="M132" s="4"/>
      <c r="N132" s="12"/>
      <c r="O132" s="4"/>
      <c r="P132" s="4"/>
      <c r="Q132" s="4"/>
      <c r="R132" s="4"/>
      <c r="S132" s="4"/>
      <c r="T132" s="62">
        <f t="shared" si="2"/>
        <v>0</v>
      </c>
      <c r="U132" s="4"/>
      <c r="V132" s="62">
        <f t="shared" si="3"/>
        <v>0</v>
      </c>
    </row>
    <row r="133" spans="1:22" x14ac:dyDescent="0.2">
      <c r="A133" s="11">
        <v>40427</v>
      </c>
      <c r="H133" s="4"/>
      <c r="I133" s="4"/>
      <c r="J133" s="4"/>
      <c r="K133" s="4"/>
      <c r="L133" s="4"/>
      <c r="M133" s="4"/>
      <c r="N133" s="12"/>
      <c r="O133" s="4"/>
      <c r="P133" s="4"/>
      <c r="Q133" s="4"/>
      <c r="R133" s="4"/>
      <c r="S133" s="4"/>
      <c r="T133" s="62">
        <f t="shared" si="2"/>
        <v>0</v>
      </c>
      <c r="U133" s="4"/>
      <c r="V133" s="62">
        <f t="shared" si="3"/>
        <v>0</v>
      </c>
    </row>
    <row r="134" spans="1:22" x14ac:dyDescent="0.2">
      <c r="A134" s="11">
        <v>40428</v>
      </c>
      <c r="H134" s="4"/>
      <c r="I134" s="4"/>
      <c r="J134" s="4"/>
      <c r="K134" s="4"/>
      <c r="L134" s="4"/>
      <c r="M134" s="4"/>
      <c r="N134" s="12"/>
      <c r="O134" s="4"/>
      <c r="P134" s="4"/>
      <c r="Q134" s="4"/>
      <c r="R134" s="4"/>
      <c r="S134" s="4"/>
      <c r="T134" s="62">
        <f t="shared" si="2"/>
        <v>0</v>
      </c>
      <c r="U134" s="4"/>
      <c r="V134" s="62">
        <f t="shared" si="3"/>
        <v>0</v>
      </c>
    </row>
    <row r="135" spans="1:22" x14ac:dyDescent="0.2">
      <c r="A135" s="11">
        <v>40429</v>
      </c>
      <c r="H135" s="4"/>
      <c r="I135" s="4"/>
      <c r="J135" s="4"/>
      <c r="K135" s="4"/>
      <c r="L135" s="4"/>
      <c r="M135" s="4"/>
      <c r="N135" s="12"/>
      <c r="O135" s="4"/>
      <c r="P135" s="4"/>
      <c r="Q135" s="4"/>
      <c r="R135" s="4"/>
      <c r="S135" s="4"/>
      <c r="T135" s="62">
        <f t="shared" si="2"/>
        <v>0</v>
      </c>
      <c r="U135" s="4"/>
      <c r="V135" s="62">
        <f t="shared" si="3"/>
        <v>0</v>
      </c>
    </row>
    <row r="136" spans="1:22" x14ac:dyDescent="0.2">
      <c r="A136" s="11">
        <v>40430</v>
      </c>
      <c r="H136" s="4"/>
      <c r="I136" s="4"/>
      <c r="J136" s="4"/>
      <c r="K136" s="4"/>
      <c r="L136" s="4"/>
      <c r="M136" s="4"/>
      <c r="N136" s="12"/>
      <c r="O136" s="4"/>
      <c r="P136" s="4"/>
      <c r="Q136" s="4"/>
      <c r="R136" s="4"/>
      <c r="S136" s="4"/>
      <c r="T136" s="62">
        <f t="shared" si="2"/>
        <v>0</v>
      </c>
      <c r="U136" s="4"/>
      <c r="V136" s="62">
        <f t="shared" si="3"/>
        <v>0</v>
      </c>
    </row>
    <row r="137" spans="1:22" x14ac:dyDescent="0.2">
      <c r="A137" s="11">
        <v>40431</v>
      </c>
      <c r="H137" s="4"/>
      <c r="I137" s="4"/>
      <c r="J137" s="4"/>
      <c r="K137" s="4"/>
      <c r="L137" s="4"/>
      <c r="M137" s="4"/>
      <c r="N137" s="12"/>
      <c r="O137" s="4"/>
      <c r="P137" s="4"/>
      <c r="Q137" s="4"/>
      <c r="R137" s="4"/>
      <c r="S137" s="4"/>
      <c r="T137" s="62">
        <f t="shared" ref="T137:T139" si="5">SUM(B137:S137)</f>
        <v>0</v>
      </c>
      <c r="U137" s="4"/>
      <c r="V137" s="62">
        <f t="shared" si="3"/>
        <v>0</v>
      </c>
    </row>
    <row r="138" spans="1:22" x14ac:dyDescent="0.2">
      <c r="A138" s="11">
        <v>40432</v>
      </c>
      <c r="H138" s="4"/>
      <c r="I138" s="4"/>
      <c r="J138" s="4"/>
      <c r="K138" s="4"/>
      <c r="L138" s="4"/>
      <c r="M138" s="4"/>
      <c r="N138" s="12"/>
      <c r="O138" s="4"/>
      <c r="P138" s="4"/>
      <c r="Q138" s="4"/>
      <c r="R138" s="4"/>
      <c r="S138" s="4"/>
      <c r="T138" s="62">
        <f t="shared" si="5"/>
        <v>0</v>
      </c>
      <c r="U138" s="4"/>
      <c r="V138" s="62">
        <f t="shared" ref="V138:V141" si="6">SUM(T138:U138)</f>
        <v>0</v>
      </c>
    </row>
    <row r="139" spans="1:22" x14ac:dyDescent="0.2">
      <c r="A139" s="11">
        <v>40433</v>
      </c>
      <c r="H139" s="4"/>
      <c r="I139" s="4"/>
      <c r="J139" s="4"/>
      <c r="K139" s="4"/>
      <c r="L139" s="4"/>
      <c r="M139" s="4"/>
      <c r="N139" s="12"/>
      <c r="O139" s="4"/>
      <c r="P139" s="4"/>
      <c r="Q139" s="4"/>
      <c r="R139" s="4"/>
      <c r="S139" s="4"/>
      <c r="T139" s="62">
        <f t="shared" si="5"/>
        <v>0</v>
      </c>
      <c r="U139" s="4"/>
      <c r="V139" s="62">
        <f t="shared" si="6"/>
        <v>0</v>
      </c>
    </row>
    <row r="140" spans="1:22" x14ac:dyDescent="0.2">
      <c r="A140" s="11">
        <v>40434</v>
      </c>
      <c r="H140" s="4"/>
      <c r="I140" s="4"/>
      <c r="J140" s="4"/>
      <c r="K140" s="4"/>
      <c r="L140" s="4"/>
      <c r="M140" s="4"/>
      <c r="N140" s="12"/>
      <c r="O140" s="4"/>
      <c r="P140" s="4"/>
      <c r="Q140" s="4"/>
      <c r="R140" s="4"/>
      <c r="S140" s="4"/>
      <c r="T140" s="62">
        <f>SUM(B140:S140)</f>
        <v>0</v>
      </c>
      <c r="U140" s="4"/>
      <c r="V140" s="62">
        <f t="shared" si="6"/>
        <v>0</v>
      </c>
    </row>
    <row r="141" spans="1:22" x14ac:dyDescent="0.2">
      <c r="A141" s="11">
        <v>40435</v>
      </c>
      <c r="H141" s="4"/>
      <c r="I141" s="4"/>
      <c r="J141" s="4"/>
      <c r="K141" s="4"/>
      <c r="L141" s="4"/>
      <c r="M141" s="4"/>
      <c r="N141" s="12"/>
      <c r="O141" s="4"/>
      <c r="P141" s="4"/>
      <c r="Q141" s="4"/>
      <c r="R141" s="4"/>
      <c r="S141" s="4"/>
      <c r="T141" s="62">
        <f>SUM(B141:S141)</f>
        <v>0</v>
      </c>
      <c r="U141" s="4"/>
      <c r="V141" s="62">
        <f t="shared" si="6"/>
        <v>0</v>
      </c>
    </row>
    <row r="142" spans="1:22" x14ac:dyDescent="0.2">
      <c r="A142" s="11">
        <v>40436</v>
      </c>
      <c r="H142" s="4"/>
      <c r="I142" s="4"/>
      <c r="J142" s="4"/>
      <c r="K142" s="4"/>
      <c r="L142" s="4"/>
      <c r="M142" s="4"/>
      <c r="N142" s="12"/>
      <c r="O142" s="4"/>
      <c r="P142" s="4"/>
      <c r="Q142" s="4"/>
      <c r="R142" s="4"/>
      <c r="S142" s="4"/>
      <c r="T142" s="62">
        <f>SUM(B142:S142)</f>
        <v>0</v>
      </c>
      <c r="U142" s="4"/>
      <c r="V142" s="62">
        <f>SUM(T142:U142)</f>
        <v>0</v>
      </c>
    </row>
    <row r="143" spans="1:22" x14ac:dyDescent="0.2">
      <c r="A143" s="11">
        <v>40437</v>
      </c>
      <c r="H143" s="4"/>
      <c r="I143" s="4"/>
      <c r="J143" s="4"/>
      <c r="K143" s="4"/>
      <c r="L143" s="4"/>
      <c r="M143" s="4"/>
      <c r="N143" s="12"/>
      <c r="O143" s="4"/>
      <c r="P143" s="4"/>
      <c r="Q143" s="4"/>
      <c r="R143" s="4"/>
      <c r="S143" s="4"/>
      <c r="T143" s="62">
        <f>SUM(B143:S143)</f>
        <v>0</v>
      </c>
      <c r="U143" s="4"/>
      <c r="V143" s="62">
        <f t="shared" ref="V143:V152" si="7">SUM(T143:U143)</f>
        <v>0</v>
      </c>
    </row>
    <row r="144" spans="1:22" x14ac:dyDescent="0.2">
      <c r="A144" s="11">
        <v>40438</v>
      </c>
      <c r="H144" s="4"/>
      <c r="I144" s="4"/>
      <c r="J144" s="4"/>
      <c r="K144" s="4"/>
      <c r="L144" s="4"/>
      <c r="M144" s="4"/>
      <c r="N144" s="12"/>
      <c r="O144" s="4"/>
      <c r="P144" s="4"/>
      <c r="Q144" s="4"/>
      <c r="R144" s="4"/>
      <c r="S144" s="4"/>
      <c r="T144" s="62">
        <f t="shared" ref="T144:T152" si="8">SUM(B144:S144)</f>
        <v>0</v>
      </c>
      <c r="U144" s="4"/>
      <c r="V144" s="62">
        <f t="shared" si="7"/>
        <v>0</v>
      </c>
    </row>
    <row r="145" spans="1:22" x14ac:dyDescent="0.2">
      <c r="A145" s="11">
        <v>40439</v>
      </c>
      <c r="H145" s="4"/>
      <c r="I145" s="4"/>
      <c r="J145" s="4"/>
      <c r="K145" s="4"/>
      <c r="L145" s="4"/>
      <c r="M145" s="4"/>
      <c r="N145" s="12"/>
      <c r="O145" s="4"/>
      <c r="P145" s="4"/>
      <c r="Q145" s="4"/>
      <c r="R145" s="4"/>
      <c r="S145" s="4"/>
      <c r="T145" s="62">
        <f t="shared" si="8"/>
        <v>0</v>
      </c>
      <c r="U145" s="4"/>
      <c r="V145" s="62">
        <f t="shared" si="7"/>
        <v>0</v>
      </c>
    </row>
    <row r="146" spans="1:22" x14ac:dyDescent="0.2">
      <c r="A146" s="11">
        <v>40440</v>
      </c>
      <c r="H146" s="4"/>
      <c r="I146" s="4"/>
      <c r="J146" s="4"/>
      <c r="K146" s="4"/>
      <c r="L146" s="4"/>
      <c r="M146" s="4"/>
      <c r="N146" s="12"/>
      <c r="O146" s="4"/>
      <c r="P146" s="4"/>
      <c r="Q146" s="4"/>
      <c r="R146" s="4"/>
      <c r="S146" s="4"/>
      <c r="T146" s="62">
        <f t="shared" si="8"/>
        <v>0</v>
      </c>
      <c r="U146" s="4"/>
      <c r="V146" s="62">
        <f t="shared" si="7"/>
        <v>0</v>
      </c>
    </row>
    <row r="147" spans="1:22" x14ac:dyDescent="0.2">
      <c r="A147" s="11">
        <v>40441</v>
      </c>
      <c r="H147" s="4"/>
      <c r="I147" s="4"/>
      <c r="J147" s="4"/>
      <c r="K147" s="4"/>
      <c r="L147" s="4"/>
      <c r="M147" s="4"/>
      <c r="N147" s="12"/>
      <c r="O147" s="4"/>
      <c r="P147" s="4"/>
      <c r="Q147" s="4"/>
      <c r="R147" s="4"/>
      <c r="S147" s="4"/>
      <c r="T147" s="62">
        <f>SUM(B147:S147)</f>
        <v>0</v>
      </c>
      <c r="U147" s="4"/>
      <c r="V147" s="62">
        <f>SUM(T147:U147)</f>
        <v>0</v>
      </c>
    </row>
    <row r="148" spans="1:22" x14ac:dyDescent="0.2">
      <c r="A148" s="11">
        <v>40442</v>
      </c>
      <c r="H148" s="4"/>
      <c r="I148" s="4"/>
      <c r="J148" s="4"/>
      <c r="K148" s="4"/>
      <c r="L148" s="4"/>
      <c r="M148" s="4"/>
      <c r="N148" s="12"/>
      <c r="O148" s="4"/>
      <c r="P148" s="4"/>
      <c r="Q148" s="4"/>
      <c r="R148" s="4"/>
      <c r="S148" s="4"/>
      <c r="T148" s="62">
        <f>SUM(B148:S148)</f>
        <v>0</v>
      </c>
      <c r="U148" s="4"/>
      <c r="V148" s="62">
        <f>SUM(T148:U148)</f>
        <v>0</v>
      </c>
    </row>
    <row r="149" spans="1:22" x14ac:dyDescent="0.2">
      <c r="A149" s="11">
        <v>40443</v>
      </c>
      <c r="H149" s="4"/>
      <c r="I149" s="4"/>
      <c r="J149" s="4"/>
      <c r="K149" s="4"/>
      <c r="L149" s="4"/>
      <c r="M149" s="4"/>
      <c r="N149" s="12"/>
      <c r="O149" s="4"/>
      <c r="P149" s="4"/>
      <c r="Q149" s="4"/>
      <c r="R149" s="4"/>
      <c r="S149" s="4"/>
      <c r="T149" s="62">
        <f t="shared" si="8"/>
        <v>0</v>
      </c>
      <c r="U149" s="4"/>
      <c r="V149" s="62">
        <f t="shared" si="7"/>
        <v>0</v>
      </c>
    </row>
    <row r="150" spans="1:22" x14ac:dyDescent="0.2">
      <c r="A150" s="11">
        <v>40444</v>
      </c>
      <c r="H150" s="4"/>
      <c r="I150" s="4"/>
      <c r="J150" s="4"/>
      <c r="K150" s="4"/>
      <c r="L150" s="4"/>
      <c r="M150" s="4"/>
      <c r="N150" s="12"/>
      <c r="O150" s="4"/>
      <c r="P150" s="4"/>
      <c r="Q150" s="4"/>
      <c r="R150" s="4"/>
      <c r="S150" s="4"/>
      <c r="T150" s="62">
        <f t="shared" si="8"/>
        <v>0</v>
      </c>
      <c r="U150" s="4"/>
      <c r="V150" s="62">
        <f t="shared" si="7"/>
        <v>0</v>
      </c>
    </row>
    <row r="151" spans="1:22" x14ac:dyDescent="0.2">
      <c r="A151" s="11">
        <v>40445</v>
      </c>
      <c r="H151" s="4"/>
      <c r="I151" s="4"/>
      <c r="J151" s="4"/>
      <c r="K151" s="4"/>
      <c r="L151" s="4"/>
      <c r="M151" s="4"/>
      <c r="N151" s="12"/>
      <c r="O151" s="4"/>
      <c r="P151" s="4"/>
      <c r="Q151" s="4"/>
      <c r="R151" s="4"/>
      <c r="S151" s="4"/>
      <c r="T151" s="62">
        <f t="shared" si="8"/>
        <v>0</v>
      </c>
      <c r="U151" s="4"/>
      <c r="V151" s="62">
        <f t="shared" si="7"/>
        <v>0</v>
      </c>
    </row>
    <row r="152" spans="1:22" x14ac:dyDescent="0.2">
      <c r="A152" s="11">
        <v>40446</v>
      </c>
      <c r="H152" s="4"/>
      <c r="I152" s="4"/>
      <c r="J152" s="4"/>
      <c r="K152" s="4"/>
      <c r="L152" s="4"/>
      <c r="M152" s="4"/>
      <c r="N152" s="12"/>
      <c r="O152" s="4"/>
      <c r="P152" s="4"/>
      <c r="Q152" s="4"/>
      <c r="R152" s="4"/>
      <c r="S152" s="4"/>
      <c r="T152" s="62">
        <f t="shared" si="8"/>
        <v>0</v>
      </c>
      <c r="U152" s="4"/>
      <c r="V152" s="62">
        <f t="shared" si="7"/>
        <v>0</v>
      </c>
    </row>
    <row r="153" spans="1:22" x14ac:dyDescent="0.2">
      <c r="B153" s="71" t="s">
        <v>41</v>
      </c>
      <c r="C153" s="71"/>
      <c r="D153" s="71"/>
      <c r="E153" s="71"/>
      <c r="F153" s="71"/>
      <c r="G153" s="71"/>
      <c r="H153" s="71"/>
      <c r="I153" s="71" t="s">
        <v>42</v>
      </c>
      <c r="J153" s="71"/>
      <c r="K153" s="71"/>
      <c r="L153" s="71"/>
      <c r="M153" s="71"/>
      <c r="N153" s="71"/>
      <c r="O153" s="71" t="s">
        <v>43</v>
      </c>
      <c r="P153" s="71"/>
      <c r="Q153" s="71"/>
      <c r="R153" s="71" t="s">
        <v>44</v>
      </c>
      <c r="S153" s="71"/>
      <c r="T153" s="69" t="s">
        <v>45</v>
      </c>
      <c r="U153" t="s">
        <v>46</v>
      </c>
    </row>
    <row r="154" spans="1:22" x14ac:dyDescent="0.2">
      <c r="B154" t="s">
        <v>48</v>
      </c>
      <c r="C154" t="s">
        <v>49</v>
      </c>
      <c r="D154" t="s">
        <v>50</v>
      </c>
      <c r="E154" t="s">
        <v>51</v>
      </c>
      <c r="F154" t="s">
        <v>52</v>
      </c>
      <c r="G154" t="s">
        <v>53</v>
      </c>
      <c r="H154" s="1" t="s">
        <v>54</v>
      </c>
      <c r="I154" t="s">
        <v>55</v>
      </c>
      <c r="J154" t="s">
        <v>56</v>
      </c>
      <c r="K154" t="s">
        <v>57</v>
      </c>
      <c r="L154" t="s">
        <v>58</v>
      </c>
      <c r="M154" t="s">
        <v>64</v>
      </c>
      <c r="N154" s="1" t="s">
        <v>54</v>
      </c>
      <c r="O154" t="s">
        <v>60</v>
      </c>
      <c r="P154" t="s">
        <v>61</v>
      </c>
      <c r="Q154" s="1" t="s">
        <v>54</v>
      </c>
      <c r="R154" t="s">
        <v>65</v>
      </c>
      <c r="S154" s="1" t="s">
        <v>63</v>
      </c>
      <c r="T154" s="70"/>
    </row>
    <row r="155" spans="1:22" x14ac:dyDescent="0.2">
      <c r="A155" t="s">
        <v>66</v>
      </c>
      <c r="B155">
        <f>SUM(B9:B133)</f>
        <v>9423</v>
      </c>
      <c r="C155">
        <f t="shared" ref="C155:U155" si="9">SUM(C9:C133)</f>
        <v>41.980000000000004</v>
      </c>
      <c r="D155">
        <f t="shared" si="9"/>
        <v>0</v>
      </c>
      <c r="E155">
        <f t="shared" si="9"/>
        <v>12.97</v>
      </c>
      <c r="F155">
        <f t="shared" si="9"/>
        <v>0</v>
      </c>
      <c r="G155">
        <f t="shared" si="9"/>
        <v>2</v>
      </c>
      <c r="H155">
        <f t="shared" si="9"/>
        <v>0</v>
      </c>
      <c r="I155">
        <f t="shared" si="9"/>
        <v>1377.5800000000002</v>
      </c>
      <c r="J155">
        <f t="shared" si="9"/>
        <v>2</v>
      </c>
      <c r="K155">
        <f t="shared" si="9"/>
        <v>2</v>
      </c>
      <c r="L155">
        <f t="shared" si="9"/>
        <v>52.99</v>
      </c>
      <c r="M155">
        <f t="shared" si="9"/>
        <v>26.98</v>
      </c>
      <c r="N155">
        <f t="shared" si="9"/>
        <v>0</v>
      </c>
      <c r="O155">
        <f t="shared" si="9"/>
        <v>193.89</v>
      </c>
      <c r="P155">
        <f t="shared" si="9"/>
        <v>0</v>
      </c>
      <c r="Q155">
        <f t="shared" si="9"/>
        <v>0</v>
      </c>
      <c r="R155">
        <f t="shared" si="9"/>
        <v>8.99</v>
      </c>
      <c r="S155">
        <f t="shared" si="9"/>
        <v>2</v>
      </c>
      <c r="T155">
        <f t="shared" si="9"/>
        <v>12222.389999999998</v>
      </c>
      <c r="U155">
        <f t="shared" si="9"/>
        <v>1937.79</v>
      </c>
      <c r="V155">
        <v>467.97</v>
      </c>
    </row>
  </sheetData>
  <mergeCells count="16">
    <mergeCell ref="I7:N7"/>
    <mergeCell ref="O7:Q7"/>
    <mergeCell ref="R7:S7"/>
    <mergeCell ref="T7:T8"/>
    <mergeCell ref="V7:V8"/>
    <mergeCell ref="B153:H153"/>
    <mergeCell ref="I153:N153"/>
    <mergeCell ref="O153:Q153"/>
    <mergeCell ref="R153:S153"/>
    <mergeCell ref="T153:T154"/>
    <mergeCell ref="B7:H7"/>
    <mergeCell ref="A1:C1"/>
    <mergeCell ref="A2:C2"/>
    <mergeCell ref="A3:C3"/>
    <mergeCell ref="A4:D4"/>
    <mergeCell ref="A5:C5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zoomScale="60" zoomScaleNormal="60" workbookViewId="0">
      <selection activeCell="O14" sqref="O14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showZeros="0" topLeftCell="A7" workbookViewId="0">
      <selection activeCell="N41" sqref="N4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115" zoomScaleNormal="115" workbookViewId="0">
      <selection activeCell="T469" sqref="T469"/>
    </sheetView>
  </sheetViews>
  <sheetFormatPr defaultRowHeight="12.7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>
    <URL xmlns="http://schemas.microsoft.com/sharepoint/v3">
      <Url xmlns="http://schemas.microsoft.com/sharepoint/v3" xsi:nil="true"/>
      <Description xmlns="http://schemas.microsoft.com/sharepoint/v3" xsi:nil="true"/>
    </URL>
    <Max_x0020_Ave xmlns="b418f973-46cc-418b-af0d-9765fc4118cd">143</Max_x0020_Ave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2336ED596F7E428EC66AE51FCFD2EC" ma:contentTypeVersion="3" ma:contentTypeDescription="Create a new document." ma:contentTypeScope="" ma:versionID="644aeb810ec1d5fbac796d2ef0172095">
  <xsd:schema xmlns:xsd="http://www.w3.org/2001/XMLSchema" xmlns:xs="http://www.w3.org/2001/XMLSchema" xmlns:p="http://schemas.microsoft.com/office/2006/metadata/properties" xmlns:ns1="http://schemas.microsoft.com/sharepoint/v3" xmlns:ns2="b418f973-46cc-418b-af0d-9765fc4118cd" targetNamespace="http://schemas.microsoft.com/office/2006/metadata/properties" ma:root="true" ma:fieldsID="37dd04f435078ab1d6b10723d4e33cde" ns1:_="" ns2:_="">
    <xsd:import namespace="http://schemas.microsoft.com/sharepoint/v3"/>
    <xsd:import namespace="b418f973-46cc-418b-af0d-9765fc4118cd"/>
    <xsd:element name="properties">
      <xsd:complexType>
        <xsd:sequence>
          <xsd:element name="documentManagement">
            <xsd:complexType>
              <xsd:all>
                <xsd:element ref="ns1:URL" minOccurs="0"/>
                <xsd:element ref="ns2:Max_x0020_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8" nillable="true" ma:displayName="URL" ma:format="Hyperlink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8f973-46cc-418b-af0d-9765fc4118cd" elementFormDefault="qualified">
    <xsd:import namespace="http://schemas.microsoft.com/office/2006/documentManagement/types"/>
    <xsd:import namespace="http://schemas.microsoft.com/office/infopath/2007/PartnerControls"/>
    <xsd:element name="Max_x0020_Ave" ma:index="9" nillable="true" ma:displayName="Max Ave" ma:internalName="Max_x0020_Ave">
      <xsd:simpleType>
        <xsd:restriction base="dms:Text">
          <xsd:maxLength value="6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D65B1C-6D71-4385-9C84-FDCE4FEA613A}"/>
</file>

<file path=customXml/itemProps2.xml><?xml version="1.0" encoding="utf-8"?>
<ds:datastoreItem xmlns:ds="http://schemas.openxmlformats.org/officeDocument/2006/customXml" ds:itemID="{EEB50D64-C3B4-48CC-A0E1-3B74CA9BA0C0}"/>
</file>

<file path=customXml/itemProps3.xml><?xml version="1.0" encoding="utf-8"?>
<ds:datastoreItem xmlns:ds="http://schemas.openxmlformats.org/officeDocument/2006/customXml" ds:itemID="{4990E5E7-E98D-458C-A543-19678CEADC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Charts</vt:lpstr>
      </vt:variant>
      <vt:variant>
        <vt:i4>41</vt:i4>
      </vt:variant>
    </vt:vector>
  </HeadingPairs>
  <TitlesOfParts>
    <vt:vector size="88" baseType="lpstr">
      <vt:lpstr>Web Graph Info.</vt:lpstr>
      <vt:lpstr>2010 County vs. Tarsalis</vt:lpstr>
      <vt:lpstr>City vs. tarsalis</vt:lpstr>
      <vt:lpstr>City Vs. Tarsalis 2010 Graph</vt:lpstr>
      <vt:lpstr>Trap 1</vt:lpstr>
      <vt:lpstr>Trap 2</vt:lpstr>
      <vt:lpstr>Trap 3</vt:lpstr>
      <vt:lpstr>Trap 4</vt:lpstr>
      <vt:lpstr>Trap 5</vt:lpstr>
      <vt:lpstr>Trap 6</vt:lpstr>
      <vt:lpstr>Trap 7</vt:lpstr>
      <vt:lpstr>Trap 8</vt:lpstr>
      <vt:lpstr>Trap 9</vt:lpstr>
      <vt:lpstr>Trap 10</vt:lpstr>
      <vt:lpstr>Trap 11</vt:lpstr>
      <vt:lpstr>Trap 12</vt:lpstr>
      <vt:lpstr>Trap 13</vt:lpstr>
      <vt:lpstr>Trap 14</vt:lpstr>
      <vt:lpstr>Trap 15</vt:lpstr>
      <vt:lpstr>Trap 16</vt:lpstr>
      <vt:lpstr>Trap 17</vt:lpstr>
      <vt:lpstr>Trap 18</vt:lpstr>
      <vt:lpstr>Trap 19</vt:lpstr>
      <vt:lpstr>Trap 20</vt:lpstr>
      <vt:lpstr>Trap 21</vt:lpstr>
      <vt:lpstr>Trap 22</vt:lpstr>
      <vt:lpstr>Trap 23</vt:lpstr>
      <vt:lpstr>Trap 24</vt:lpstr>
      <vt:lpstr>Trap 25</vt:lpstr>
      <vt:lpstr>Trap 26</vt:lpstr>
      <vt:lpstr>Trap 27</vt:lpstr>
      <vt:lpstr>Trap 28</vt:lpstr>
      <vt:lpstr>Trap 29</vt:lpstr>
      <vt:lpstr>Trap 30</vt:lpstr>
      <vt:lpstr>Trap 31</vt:lpstr>
      <vt:lpstr>Trap 32</vt:lpstr>
      <vt:lpstr>Trap 33</vt:lpstr>
      <vt:lpstr>Trap 34</vt:lpstr>
      <vt:lpstr>Bakke</vt:lpstr>
      <vt:lpstr>Trap 35</vt:lpstr>
      <vt:lpstr>Reiles Acres</vt:lpstr>
      <vt:lpstr>Trap 36</vt:lpstr>
      <vt:lpstr>Aquarius Dr, Round Hill</vt:lpstr>
      <vt:lpstr>Trap 37</vt:lpstr>
      <vt:lpstr>N S W Fargo Aves.</vt:lpstr>
      <vt:lpstr>Old webgraph</vt:lpstr>
      <vt:lpstr>All Graphs City </vt:lpstr>
      <vt:lpstr>Webgraph</vt:lpstr>
      <vt:lpstr>METRO VS RURAL</vt:lpstr>
      <vt:lpstr>2010 County vs tarsalis graph</vt:lpstr>
      <vt:lpstr>City tarsalis 2006-2008</vt:lpstr>
      <vt:lpstr>City vs. Tarsalis 2008 graph</vt:lpstr>
      <vt:lpstr>City vs. Tarsalis 2009 Graph</vt:lpstr>
      <vt:lpstr>City vs. Tarsalis 2007 Graph</vt:lpstr>
      <vt:lpstr>Edgewood</vt:lpstr>
      <vt:lpstr>1108 41st Ave. N</vt:lpstr>
      <vt:lpstr>101 22nd Ave. N</vt:lpstr>
      <vt:lpstr>1319 12th St. N</vt:lpstr>
      <vt:lpstr>GPK 1602 43rd St. NW</vt:lpstr>
      <vt:lpstr>1029 29th St. N </vt:lpstr>
      <vt:lpstr>Oak Grove Park</vt:lpstr>
      <vt:lpstr>279 Prairiewood Dr. SW</vt:lpstr>
      <vt:lpstr>1741 49th St. S</vt:lpstr>
      <vt:lpstr>1313 16 12 St. S</vt:lpstr>
      <vt:lpstr>Red River Zoological Society</vt:lpstr>
      <vt:lpstr>1812 25 12 Ave. S</vt:lpstr>
      <vt:lpstr>Fargo Country Club</vt:lpstr>
      <vt:lpstr>2202 34 12 Ave. S</vt:lpstr>
      <vt:lpstr>Osgood Golf Course</vt:lpstr>
      <vt:lpstr>1529 55th Ave. S</vt:lpstr>
      <vt:lpstr>1523 4th Ave. E</vt:lpstr>
      <vt:lpstr>453 20th Ave. East  </vt:lpstr>
      <vt:lpstr>1051 38 12 Ave. W  </vt:lpstr>
      <vt:lpstr>517 2nd Ave. NW  </vt:lpstr>
      <vt:lpstr>30 Park Drive</vt:lpstr>
      <vt:lpstr>Harwood</vt:lpstr>
      <vt:lpstr>Page</vt:lpstr>
      <vt:lpstr>Arthur</vt:lpstr>
      <vt:lpstr>Casselton</vt:lpstr>
      <vt:lpstr>Buffalo</vt:lpstr>
      <vt:lpstr>Alice</vt:lpstr>
      <vt:lpstr>Leonard</vt:lpstr>
      <vt:lpstr>Kindred</vt:lpstr>
      <vt:lpstr>Horace</vt:lpstr>
      <vt:lpstr>Hunter</vt:lpstr>
      <vt:lpstr>Gardner</vt:lpstr>
      <vt:lpstr>Erie</vt:lpstr>
      <vt:lpstr>Mapleton</vt:lpstr>
    </vt:vector>
  </TitlesOfParts>
  <Company>Cass County 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pratherb</dc:creator>
  <cp:lastModifiedBy>Vector26</cp:lastModifiedBy>
  <cp:lastPrinted>2010-04-15T20:49:17Z</cp:lastPrinted>
  <dcterms:created xsi:type="dcterms:W3CDTF">2005-06-08T13:53:35Z</dcterms:created>
  <dcterms:modified xsi:type="dcterms:W3CDTF">2014-07-28T20:41:07Z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0x0101007E2336ED596F7E428EC66AE51FCFD2EC</vt:lpwstr>
  </property>
  <property fmtid="{D5CDD505-2E9C-101B-9397-08002B2CF9AE}" pid="3" name="Order">
    <vt:r8>1700</vt:r8>
  </property>
</Properties>
</file>